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BNB\home\KÖLTSÉGVETÉS\2026\"/>
    </mc:Choice>
  </mc:AlternateContent>
  <xr:revisionPtr revIDLastSave="0" documentId="13_ncr:1_{2ACC8648-EACD-45A6-BFF6-C259B5751638}" xr6:coauthVersionLast="47" xr6:coauthVersionMax="47" xr10:uidLastSave="{00000000-0000-0000-0000-000000000000}"/>
  <bookViews>
    <workbookView xWindow="-120" yWindow="-120" windowWidth="20730" windowHeight="11160" tabRatio="209" xr2:uid="{00000000-000D-0000-FFFF-FFFF00000000}"/>
  </bookViews>
  <sheets>
    <sheet name="Munka1" sheetId="1" r:id="rId1"/>
    <sheet name="Munka2" sheetId="2" r:id="rId2"/>
    <sheet name="Munka3" sheetId="3" r:id="rId3"/>
  </sheets>
  <externalReferences>
    <externalReference r:id="rId4"/>
    <externalReference r:id="rId5"/>
    <externalReference r:id="rId6"/>
  </externalReferences>
  <definedNames>
    <definedName name="_xlnm.Print_Area" localSheetId="0">Munka1!$A$1:$J$37</definedName>
  </definedNames>
  <calcPr calcId="181029"/>
</workbook>
</file>

<file path=xl/calcChain.xml><?xml version="1.0" encoding="utf-8"?>
<calcChain xmlns="http://schemas.openxmlformats.org/spreadsheetml/2006/main">
  <c r="D46" i="1" l="1"/>
  <c r="D34" i="1" l="1"/>
  <c r="D28" i="1"/>
  <c r="L33" i="1"/>
  <c r="I17" i="1" l="1"/>
  <c r="I32" i="1"/>
  <c r="I36" i="1"/>
  <c r="I35" i="1"/>
  <c r="I34" i="1"/>
  <c r="I33" i="1"/>
  <c r="I37" i="1" s="1"/>
  <c r="I20" i="1"/>
  <c r="I21" i="1" s="1"/>
  <c r="I19" i="1"/>
  <c r="J36" i="1"/>
  <c r="G30" i="1"/>
  <c r="G33" i="1" l="1"/>
  <c r="G34" i="1"/>
  <c r="G35" i="1"/>
  <c r="G36" i="1"/>
  <c r="H36" i="1"/>
  <c r="G32" i="1"/>
  <c r="G19" i="1"/>
  <c r="G20" i="1"/>
  <c r="G17" i="1"/>
  <c r="G21" i="1" l="1"/>
  <c r="G39" i="1"/>
  <c r="G37" i="1"/>
  <c r="E33" i="1" l="1"/>
  <c r="E34" i="1"/>
  <c r="E35" i="1"/>
  <c r="E36" i="1"/>
  <c r="F36" i="1"/>
  <c r="E32" i="1"/>
  <c r="F24" i="1"/>
  <c r="H24" i="1" s="1"/>
  <c r="J24" i="1" s="1"/>
  <c r="F25" i="1"/>
  <c r="H25" i="1" s="1"/>
  <c r="J25" i="1" s="1"/>
  <c r="F26" i="1"/>
  <c r="H26" i="1" s="1"/>
  <c r="J26" i="1" s="1"/>
  <c r="F27" i="1"/>
  <c r="H27" i="1" s="1"/>
  <c r="J27" i="1" s="1"/>
  <c r="F28" i="1"/>
  <c r="H28" i="1" s="1"/>
  <c r="F29" i="1"/>
  <c r="H29" i="1" s="1"/>
  <c r="J29" i="1" s="1"/>
  <c r="F30" i="1"/>
  <c r="H30" i="1" s="1"/>
  <c r="J30" i="1" s="1"/>
  <c r="F23" i="1"/>
  <c r="H23" i="1" s="1"/>
  <c r="J23" i="1" s="1"/>
  <c r="E19" i="1"/>
  <c r="E20" i="1"/>
  <c r="E21" i="1" s="1"/>
  <c r="E17" i="1"/>
  <c r="E39" i="1" s="1"/>
  <c r="F12" i="1"/>
  <c r="H12" i="1" s="1"/>
  <c r="J12" i="1" s="1"/>
  <c r="F13" i="1"/>
  <c r="H13" i="1" s="1"/>
  <c r="J13" i="1" s="1"/>
  <c r="F14" i="1"/>
  <c r="H14" i="1" s="1"/>
  <c r="J14" i="1" s="1"/>
  <c r="F15" i="1"/>
  <c r="H15" i="1" s="1"/>
  <c r="J15" i="1" s="1"/>
  <c r="F16" i="1"/>
  <c r="H16" i="1" s="1"/>
  <c r="F11" i="1"/>
  <c r="H11" i="1" s="1"/>
  <c r="J11" i="1" s="1"/>
  <c r="J33" i="1" l="1"/>
  <c r="J34" i="1"/>
  <c r="H19" i="1"/>
  <c r="J16" i="1"/>
  <c r="J19" i="1" s="1"/>
  <c r="J20" i="1"/>
  <c r="H35" i="1"/>
  <c r="J28" i="1"/>
  <c r="E37" i="1"/>
  <c r="F19" i="1"/>
  <c r="H33" i="1"/>
  <c r="F35" i="1"/>
  <c r="F33" i="1"/>
  <c r="F17" i="1"/>
  <c r="F20" i="1"/>
  <c r="H34" i="1"/>
  <c r="H32" i="1"/>
  <c r="F32" i="1"/>
  <c r="F34" i="1"/>
  <c r="H17" i="1"/>
  <c r="H20" i="1"/>
  <c r="H21" i="1" s="1"/>
  <c r="D20" i="1"/>
  <c r="D42" i="1" s="1"/>
  <c r="D35" i="1"/>
  <c r="D43" i="1" s="1"/>
  <c r="D33" i="1"/>
  <c r="J17" i="1" l="1"/>
  <c r="J21" i="1"/>
  <c r="H39" i="1"/>
  <c r="J35" i="1"/>
  <c r="J37" i="1" s="1"/>
  <c r="J32" i="1"/>
  <c r="H37" i="1"/>
  <c r="F39" i="1"/>
  <c r="F21" i="1"/>
  <c r="F37" i="1"/>
  <c r="D32" i="1"/>
  <c r="D44" i="1"/>
  <c r="D19" i="1" l="1"/>
  <c r="D41" i="1" s="1"/>
  <c r="D17" i="1" l="1"/>
  <c r="D39" i="1" s="1"/>
  <c r="D21" i="1" l="1"/>
  <c r="D37" i="1"/>
  <c r="D47" i="1" l="1"/>
  <c r="M48" i="1" s="1"/>
</calcChain>
</file>

<file path=xl/sharedStrings.xml><?xml version="1.0" encoding="utf-8"?>
<sst xmlns="http://schemas.openxmlformats.org/spreadsheetml/2006/main" count="68" uniqueCount="53">
  <si>
    <t>Köztemetés</t>
  </si>
  <si>
    <t>Kötelező feladatok, pénzbeli és természetbeni szociális ellátások összesen</t>
  </si>
  <si>
    <t>Adatok Ft-ban</t>
  </si>
  <si>
    <t>a</t>
  </si>
  <si>
    <t>b</t>
  </si>
  <si>
    <t>c</t>
  </si>
  <si>
    <t>gyógyszertámogatás</t>
  </si>
  <si>
    <t>rendkívüli települési támogatás: átmeneti segély</t>
  </si>
  <si>
    <t>rendkívüli települési támogatás: temetési segély</t>
  </si>
  <si>
    <t>d</t>
  </si>
  <si>
    <t>Normatív étkezési térítési díj kedvezményben nem részesülők támogatása</t>
  </si>
  <si>
    <t>Eredeti előirányzat</t>
  </si>
  <si>
    <t>K48</t>
  </si>
  <si>
    <t>Rovat szám</t>
  </si>
  <si>
    <t>K337</t>
  </si>
  <si>
    <t>K48 Ellátottak pénzbeni juttatásai összesen</t>
  </si>
  <si>
    <t>Kötelező feladatok összesen</t>
  </si>
  <si>
    <t>Önként vállalt feladatok összesen</t>
  </si>
  <si>
    <t>K3 Dologi kiadások összesen</t>
  </si>
  <si>
    <t>K5 Egyéb működési célú kiadások összesen</t>
  </si>
  <si>
    <t>K87 Egyéb felhalmozási célú kiadások összesen</t>
  </si>
  <si>
    <t>Önként vállalt támogatások, díjak összesen</t>
  </si>
  <si>
    <t>KÖTELEZŐ FELADATOK: A 3. melléklet I.1.8. során szereplő önkormányzat által ellátott államigazgatási feladatok</t>
  </si>
  <si>
    <t>ÖNKÉNT VÁLLALT FELADATOK:  A 3. melléklet  I.2.2. során szereplő önként vállalt önkormányzati feladatok, valamint a 4. melléklet III/1. során szereplő felhalmozási kiadások</t>
  </si>
  <si>
    <t>7. melléklet</t>
  </si>
  <si>
    <t>Megnevezés</t>
  </si>
  <si>
    <t>Ssz</t>
  </si>
  <si>
    <t>Települési támogatás</t>
  </si>
  <si>
    <t>Biharnagybajom Községi Önkormányzat</t>
  </si>
  <si>
    <t>közműdíj támogatás</t>
  </si>
  <si>
    <t>Közkifolyók díja</t>
  </si>
  <si>
    <t>Intézménykezdési támogatás</t>
  </si>
  <si>
    <t>Gázfűtéshez nyújtott egyszeri támogatás</t>
  </si>
  <si>
    <t>Idősek egyszeri támogatása</t>
  </si>
  <si>
    <t>Szociális tűzifa szállítás</t>
  </si>
  <si>
    <t>Lakókörnyezet rendezettségének biztosítása</t>
  </si>
  <si>
    <t>K337 K351</t>
  </si>
  <si>
    <t>Egészségügyi támogatás</t>
  </si>
  <si>
    <t>K3</t>
  </si>
  <si>
    <t>K4</t>
  </si>
  <si>
    <t>K5</t>
  </si>
  <si>
    <t>K8</t>
  </si>
  <si>
    <t>K512</t>
  </si>
  <si>
    <t>Első lakáshoz jutás támogatása</t>
  </si>
  <si>
    <t>Biztos pont</t>
  </si>
  <si>
    <t>TÁMASZ</t>
  </si>
  <si>
    <t>Előirányzat változás</t>
  </si>
  <si>
    <t>Módosított előirányzat 2025.06.30-án</t>
  </si>
  <si>
    <t>Módosított előirányzat 2025.09.30-án</t>
  </si>
  <si>
    <t>Módosított előirányzat 2025.12.31-én</t>
  </si>
  <si>
    <t>2026. évi pénzbeli és természetbeni ellátásai</t>
  </si>
  <si>
    <t>a .../2026. (….) önkormányzati rendelethez</t>
  </si>
  <si>
    <t>Szociális tartalék keret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</si>
</sst>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Arial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name val="Times New Roman"/>
      <family val="1"/>
      <charset val="238"/>
    </font>
    <font>
      <sz val="14"/>
      <name val="Times New Roman"/>
      <family val="1"/>
      <charset val="238"/>
    </font>
    <font>
      <b/>
      <sz val="14"/>
      <name val="Times New Roman"/>
      <family val="1"/>
      <charset val="238"/>
    </font>
    <font>
      <sz val="13"/>
      <name val="Times New Roman"/>
      <family val="1"/>
      <charset val="238"/>
    </font>
    <font>
      <sz val="18"/>
      <name val="Times New Roman"/>
      <family val="1"/>
      <charset val="238"/>
    </font>
    <font>
      <b/>
      <sz val="13"/>
      <name val="Times New Roman"/>
      <family val="1"/>
      <charset val="238"/>
    </font>
    <font>
      <sz val="16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5"/>
      <name val="Times New Roman"/>
      <family val="1"/>
      <charset val="238"/>
    </font>
    <font>
      <b/>
      <sz val="20"/>
      <name val="Times New Roman"/>
      <family val="1"/>
      <charset val="238"/>
    </font>
    <font>
      <sz val="20"/>
      <name val="Times New Roman"/>
      <family val="1"/>
      <charset val="238"/>
    </font>
    <font>
      <sz val="17"/>
      <name val="Times New Roman"/>
      <family val="1"/>
      <charset val="238"/>
    </font>
    <font>
      <b/>
      <sz val="17"/>
      <name val="Times New Roman"/>
      <family val="1"/>
      <charset val="238"/>
    </font>
    <font>
      <b/>
      <u/>
      <sz val="17"/>
      <name val="Times New Roman"/>
      <family val="1"/>
      <charset val="238"/>
    </font>
    <font>
      <sz val="17"/>
      <name val="Arial"/>
      <family val="2"/>
      <charset val="238"/>
    </font>
    <font>
      <b/>
      <sz val="24"/>
      <name val="Times New Roman"/>
      <family val="1"/>
      <charset val="238"/>
    </font>
    <font>
      <sz val="24"/>
      <name val="Times New Roman"/>
      <family val="1"/>
      <charset val="238"/>
    </font>
    <font>
      <i/>
      <sz val="15"/>
      <name val="Times New Roman"/>
      <family val="1"/>
      <charset val="238"/>
    </font>
    <font>
      <i/>
      <sz val="10"/>
      <name val="Arial"/>
      <family val="2"/>
      <charset val="238"/>
    </font>
    <font>
      <i/>
      <sz val="20"/>
      <name val="Times New Roman"/>
      <family val="1"/>
      <charset val="238"/>
    </font>
    <font>
      <i/>
      <sz val="10"/>
      <name val="Times New Roman"/>
      <family val="1"/>
      <charset val="238"/>
    </font>
    <font>
      <sz val="17"/>
      <color rgb="FFFF0000"/>
      <name val="Times New Roman"/>
      <family val="1"/>
      <charset val="238"/>
    </font>
    <font>
      <sz val="16"/>
      <color rgb="FFFF0000"/>
      <name val="Times New Roman"/>
      <family val="1"/>
      <charset val="238"/>
    </font>
    <font>
      <sz val="20"/>
      <color rgb="FFFF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3" fontId="1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3" fontId="2" fillId="2" borderId="0" xfId="0" applyNumberFormat="1" applyFont="1" applyFill="1" applyAlignment="1">
      <alignment horizontal="center" vertical="center"/>
    </xf>
    <xf numFmtId="3" fontId="1" fillId="0" borderId="0" xfId="0" applyNumberFormat="1" applyFont="1" applyAlignment="1">
      <alignment vertical="center"/>
    </xf>
    <xf numFmtId="3" fontId="7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vertical="center"/>
    </xf>
    <xf numFmtId="3" fontId="4" fillId="0" borderId="0" xfId="0" applyNumberFormat="1" applyFont="1" applyAlignment="1">
      <alignment vertical="center"/>
    </xf>
    <xf numFmtId="3" fontId="8" fillId="0" borderId="0" xfId="0" applyNumberFormat="1" applyFont="1" applyAlignment="1">
      <alignment horizontal="center" vertical="center" wrapText="1"/>
    </xf>
    <xf numFmtId="3" fontId="9" fillId="2" borderId="2" xfId="0" applyNumberFormat="1" applyFont="1" applyFill="1" applyBorder="1" applyAlignment="1">
      <alignment vertical="center"/>
    </xf>
    <xf numFmtId="3" fontId="9" fillId="0" borderId="2" xfId="0" applyNumberFormat="1" applyFont="1" applyBorder="1" applyAlignment="1">
      <alignment horizontal="center" vertical="center" wrapText="1"/>
    </xf>
    <xf numFmtId="3" fontId="9" fillId="0" borderId="0" xfId="0" applyNumberFormat="1" applyFont="1" applyAlignment="1">
      <alignment horizontal="left" vertical="center" wrapText="1"/>
    </xf>
    <xf numFmtId="3" fontId="9" fillId="0" borderId="0" xfId="0" applyNumberFormat="1" applyFont="1" applyAlignment="1">
      <alignment vertical="center"/>
    </xf>
    <xf numFmtId="3" fontId="9" fillId="0" borderId="0" xfId="0" applyNumberFormat="1" applyFont="1" applyAlignment="1">
      <alignment horizontal="center" vertical="center" wrapText="1"/>
    </xf>
    <xf numFmtId="3" fontId="11" fillId="2" borderId="2" xfId="0" applyNumberFormat="1" applyFont="1" applyFill="1" applyBorder="1" applyAlignment="1">
      <alignment horizontal="center" vertical="center" wrapText="1"/>
    </xf>
    <xf numFmtId="3" fontId="9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left" vertical="center" wrapText="1"/>
    </xf>
    <xf numFmtId="3" fontId="4" fillId="0" borderId="0" xfId="0" applyNumberFormat="1" applyFont="1" applyAlignment="1">
      <alignment horizontal="center" vertical="center" wrapText="1"/>
    </xf>
    <xf numFmtId="3" fontId="9" fillId="2" borderId="2" xfId="0" applyNumberFormat="1" applyFont="1" applyFill="1" applyBorder="1" applyAlignment="1">
      <alignment horizontal="center" vertical="center" wrapText="1"/>
    </xf>
    <xf numFmtId="3" fontId="7" fillId="0" borderId="0" xfId="0" applyNumberFormat="1" applyFont="1" applyAlignment="1">
      <alignment vertical="center"/>
    </xf>
    <xf numFmtId="3" fontId="14" fillId="0" borderId="2" xfId="0" applyNumberFormat="1" applyFont="1" applyBorder="1" applyAlignment="1">
      <alignment horizontal="center" vertical="center"/>
    </xf>
    <xf numFmtId="3" fontId="14" fillId="0" borderId="2" xfId="0" applyNumberFormat="1" applyFont="1" applyBorder="1" applyAlignment="1">
      <alignment horizontal="left" vertical="center" wrapText="1"/>
    </xf>
    <xf numFmtId="3" fontId="14" fillId="0" borderId="2" xfId="0" applyNumberFormat="1" applyFont="1" applyBorder="1" applyAlignment="1">
      <alignment horizontal="right" vertical="center"/>
    </xf>
    <xf numFmtId="3" fontId="23" fillId="0" borderId="0" xfId="0" applyNumberFormat="1" applyFont="1" applyAlignment="1">
      <alignment horizontal="center" vertical="center"/>
    </xf>
    <xf numFmtId="3" fontId="8" fillId="0" borderId="2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3" fontId="9" fillId="0" borderId="5" xfId="0" applyNumberFormat="1" applyFont="1" applyBorder="1" applyAlignment="1">
      <alignment horizontal="center" vertical="center" wrapText="1"/>
    </xf>
    <xf numFmtId="3" fontId="6" fillId="2" borderId="2" xfId="0" applyNumberFormat="1" applyFont="1" applyFill="1" applyBorder="1" applyAlignment="1">
      <alignment horizontal="center" vertical="center" wrapText="1"/>
    </xf>
    <xf numFmtId="3" fontId="5" fillId="3" borderId="4" xfId="0" applyNumberFormat="1" applyFont="1" applyFill="1" applyBorder="1" applyAlignment="1">
      <alignment horizontal="center" vertical="center" wrapText="1"/>
    </xf>
    <xf numFmtId="3" fontId="7" fillId="3" borderId="4" xfId="0" applyNumberFormat="1" applyFont="1" applyFill="1" applyBorder="1" applyAlignment="1">
      <alignment vertical="center"/>
    </xf>
    <xf numFmtId="3" fontId="13" fillId="3" borderId="4" xfId="0" applyNumberFormat="1" applyFont="1" applyFill="1" applyBorder="1" applyAlignment="1">
      <alignment vertical="center"/>
    </xf>
    <xf numFmtId="3" fontId="13" fillId="2" borderId="4" xfId="0" applyNumberFormat="1" applyFont="1" applyFill="1" applyBorder="1" applyAlignment="1">
      <alignment vertical="center"/>
    </xf>
    <xf numFmtId="3" fontId="22" fillId="3" borderId="4" xfId="0" applyNumberFormat="1" applyFont="1" applyFill="1" applyBorder="1" applyAlignment="1">
      <alignment vertical="center"/>
    </xf>
    <xf numFmtId="3" fontId="3" fillId="0" borderId="2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3" fontId="23" fillId="0" borderId="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3" fontId="23" fillId="0" borderId="4" xfId="0" applyNumberFormat="1" applyFont="1" applyBorder="1" applyAlignment="1">
      <alignment horizontal="center" vertical="center"/>
    </xf>
    <xf numFmtId="3" fontId="13" fillId="0" borderId="2" xfId="0" applyNumberFormat="1" applyFont="1" applyBorder="1" applyAlignment="1">
      <alignment horizontal="center" vertical="center"/>
    </xf>
    <xf numFmtId="3" fontId="13" fillId="0" borderId="2" xfId="0" applyNumberFormat="1" applyFont="1" applyBorder="1" applyAlignment="1">
      <alignment horizontal="right" vertical="center"/>
    </xf>
    <xf numFmtId="3" fontId="13" fillId="0" borderId="4" xfId="0" applyNumberFormat="1" applyFont="1" applyBorder="1" applyAlignment="1">
      <alignment horizontal="center" vertical="center"/>
    </xf>
    <xf numFmtId="3" fontId="24" fillId="0" borderId="2" xfId="0" applyNumberFormat="1" applyFont="1" applyBorder="1" applyAlignment="1">
      <alignment horizontal="center" vertical="center"/>
    </xf>
    <xf numFmtId="3" fontId="24" fillId="0" borderId="2" xfId="0" applyNumberFormat="1" applyFont="1" applyBorder="1" applyAlignment="1">
      <alignment horizontal="left" vertical="center" wrapText="1"/>
    </xf>
    <xf numFmtId="3" fontId="25" fillId="2" borderId="2" xfId="0" applyNumberFormat="1" applyFont="1" applyFill="1" applyBorder="1" applyAlignment="1">
      <alignment horizontal="center" vertical="center" wrapText="1"/>
    </xf>
    <xf numFmtId="3" fontId="26" fillId="3" borderId="4" xfId="0" applyNumberFormat="1" applyFont="1" applyFill="1" applyBorder="1" applyAlignment="1">
      <alignment vertical="center"/>
    </xf>
    <xf numFmtId="3" fontId="18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3" fontId="16" fillId="0" borderId="4" xfId="0" applyNumberFormat="1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vertical="center" wrapText="1"/>
    </xf>
    <xf numFmtId="3" fontId="4" fillId="0" borderId="6" xfId="0" applyNumberFormat="1" applyFont="1" applyBorder="1" applyAlignment="1">
      <alignment horizontal="right" vertical="center"/>
    </xf>
    <xf numFmtId="3" fontId="12" fillId="0" borderId="0" xfId="0" applyNumberFormat="1" applyFont="1" applyAlignment="1">
      <alignment horizontal="right" vertical="center"/>
    </xf>
    <xf numFmtId="3" fontId="12" fillId="0" borderId="0" xfId="0" applyNumberFormat="1" applyFont="1" applyAlignment="1">
      <alignment horizontal="center" vertical="center"/>
    </xf>
    <xf numFmtId="3" fontId="20" fillId="0" borderId="4" xfId="0" applyNumberFormat="1" applyFont="1" applyBorder="1" applyAlignment="1">
      <alignment horizontal="right" vertical="center"/>
    </xf>
    <xf numFmtId="0" fontId="21" fillId="0" borderId="1" xfId="0" applyFont="1" applyBorder="1" applyAlignment="1">
      <alignment horizontal="right" vertical="center"/>
    </xf>
    <xf numFmtId="3" fontId="15" fillId="2" borderId="4" xfId="0" applyNumberFormat="1" applyFont="1" applyFill="1" applyBorder="1" applyAlignment="1">
      <alignment horizontal="left" vertical="center" wrapText="1"/>
    </xf>
    <xf numFmtId="3" fontId="15" fillId="2" borderId="3" xfId="0" applyNumberFormat="1" applyFont="1" applyFill="1" applyBorder="1" applyAlignment="1">
      <alignment horizontal="left" vertical="center" wrapText="1"/>
    </xf>
    <xf numFmtId="0" fontId="21" fillId="0" borderId="3" xfId="0" applyFont="1" applyBorder="1" applyAlignment="1">
      <alignment horizontal="right" vertical="center"/>
    </xf>
    <xf numFmtId="3" fontId="15" fillId="2" borderId="2" xfId="0" applyNumberFormat="1" applyFont="1" applyFill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6\1.%20mell&#233;klet%202026_k&#233;sz_1v.xlsx" TargetMode="External"/><Relationship Id="rId1" Type="http://schemas.openxmlformats.org/officeDocument/2006/relationships/externalLinkPath" Target="1.%20mell&#233;klet%202026_k&#233;sz_1v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6\3.%20mell&#233;klet%202026_k&#233;sz_1v.xlsx" TargetMode="External"/><Relationship Id="rId1" Type="http://schemas.openxmlformats.org/officeDocument/2006/relationships/externalLinkPath" Target="3.%20mell&#233;klet%202026_k&#233;sz_1v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6\2.%20mell&#233;klet%202026_k&#233;sz_1v.xlsx" TargetMode="External"/><Relationship Id="rId1" Type="http://schemas.openxmlformats.org/officeDocument/2006/relationships/externalLinkPath" Target="2.%20mell&#233;klet%202026_k&#233;sz_1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21">
          <cell r="D21">
            <v>7855000</v>
          </cell>
        </row>
        <row r="99">
          <cell r="D99">
            <v>4331237</v>
          </cell>
        </row>
        <row r="143">
          <cell r="D143">
            <v>1238808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279">
          <cell r="E279">
            <v>234167933</v>
          </cell>
        </row>
        <row r="396">
          <cell r="E396">
            <v>19816309</v>
          </cell>
        </row>
        <row r="412">
          <cell r="E412">
            <v>1529979</v>
          </cell>
        </row>
      </sheetData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17">
          <cell r="D17">
            <v>64996054</v>
          </cell>
        </row>
        <row r="56">
          <cell r="D56">
            <v>577188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9"/>
  <sheetViews>
    <sheetView tabSelected="1" view="pageBreakPreview" zoomScale="77" zoomScaleNormal="60" zoomScaleSheetLayoutView="77" workbookViewId="0">
      <selection activeCell="B44" sqref="B44"/>
    </sheetView>
  </sheetViews>
  <sheetFormatPr defaultColWidth="9.140625" defaultRowHeight="18" customHeight="1" x14ac:dyDescent="0.2"/>
  <cols>
    <col min="1" max="1" width="5.28515625" style="2" customWidth="1"/>
    <col min="2" max="2" width="97.5703125" style="11" customWidth="1"/>
    <col min="3" max="3" width="13.85546875" style="13" customWidth="1"/>
    <col min="4" max="4" width="21.5703125" style="4" customWidth="1"/>
    <col min="5" max="5" width="15.42578125" style="1" hidden="1" customWidth="1"/>
    <col min="6" max="6" width="20.85546875" style="1" hidden="1" customWidth="1"/>
    <col min="7" max="7" width="20.7109375" style="1" hidden="1" customWidth="1"/>
    <col min="8" max="10" width="21.42578125" style="1" hidden="1" customWidth="1"/>
    <col min="11" max="11" width="11.7109375" style="1" customWidth="1"/>
    <col min="12" max="12" width="12.85546875" style="1" customWidth="1"/>
    <col min="13" max="13" width="11.140625" style="1" customWidth="1"/>
    <col min="14" max="16384" width="9.140625" style="1"/>
  </cols>
  <sheetData>
    <row r="1" spans="1:10" ht="25.5" customHeight="1" x14ac:dyDescent="0.2">
      <c r="B1" s="54" t="s">
        <v>24</v>
      </c>
      <c r="C1" s="54"/>
      <c r="D1" s="54"/>
      <c r="E1" s="54"/>
      <c r="F1" s="54"/>
      <c r="G1" s="54"/>
      <c r="H1" s="54"/>
      <c r="I1" s="54"/>
      <c r="J1" s="54"/>
    </row>
    <row r="2" spans="1:10" ht="25.5" customHeight="1" x14ac:dyDescent="0.2">
      <c r="A2" s="55" t="s">
        <v>51</v>
      </c>
      <c r="B2" s="55"/>
      <c r="C2" s="55"/>
      <c r="D2" s="55"/>
      <c r="E2" s="55"/>
      <c r="F2" s="55"/>
      <c r="G2" s="55"/>
      <c r="H2" s="55"/>
      <c r="I2" s="55"/>
      <c r="J2" s="55"/>
    </row>
    <row r="3" spans="1:10" ht="25.5" customHeight="1" x14ac:dyDescent="0.2"/>
    <row r="4" spans="1:10" s="5" customFormat="1" ht="28.9" customHeight="1" x14ac:dyDescent="0.2">
      <c r="A4" s="48" t="s">
        <v>28</v>
      </c>
      <c r="B4" s="48"/>
      <c r="C4" s="48"/>
      <c r="D4" s="48"/>
      <c r="E4" s="48"/>
      <c r="F4" s="48"/>
      <c r="G4" s="48"/>
      <c r="H4" s="48"/>
      <c r="I4" s="48"/>
      <c r="J4" s="48"/>
    </row>
    <row r="5" spans="1:10" s="5" customFormat="1" ht="28.9" customHeight="1" x14ac:dyDescent="0.2">
      <c r="A5" s="48" t="s">
        <v>50</v>
      </c>
      <c r="B5" s="48"/>
      <c r="C5" s="48"/>
      <c r="D5" s="48"/>
      <c r="E5" s="48"/>
      <c r="F5" s="48"/>
      <c r="G5" s="48"/>
      <c r="H5" s="48"/>
      <c r="I5" s="48"/>
      <c r="J5" s="48"/>
    </row>
    <row r="6" spans="1:10" s="5" customFormat="1" ht="36" customHeight="1" x14ac:dyDescent="0.2">
      <c r="A6" s="48"/>
      <c r="B6" s="49"/>
      <c r="C6" s="49"/>
      <c r="D6" s="49"/>
    </row>
    <row r="7" spans="1:10" ht="23.45" customHeight="1" x14ac:dyDescent="0.2">
      <c r="A7" s="53" t="s">
        <v>2</v>
      </c>
      <c r="B7" s="53"/>
      <c r="C7" s="53"/>
      <c r="D7" s="53"/>
      <c r="E7" s="53"/>
      <c r="F7" s="53"/>
      <c r="G7" s="53"/>
      <c r="H7" s="53"/>
      <c r="I7" s="53"/>
      <c r="J7" s="53"/>
    </row>
    <row r="8" spans="1:10" s="8" customFormat="1" ht="54.75" customHeight="1" x14ac:dyDescent="0.2">
      <c r="A8" s="25" t="s">
        <v>26</v>
      </c>
      <c r="B8" s="26" t="s">
        <v>25</v>
      </c>
      <c r="C8" s="27" t="s">
        <v>13</v>
      </c>
      <c r="D8" s="29" t="s">
        <v>11</v>
      </c>
      <c r="E8" s="37" t="s">
        <v>46</v>
      </c>
      <c r="F8" s="37" t="s">
        <v>47</v>
      </c>
      <c r="G8" s="37" t="s">
        <v>46</v>
      </c>
      <c r="H8" s="37" t="s">
        <v>48</v>
      </c>
      <c r="I8" s="37" t="s">
        <v>46</v>
      </c>
      <c r="J8" s="37" t="s">
        <v>49</v>
      </c>
    </row>
    <row r="9" spans="1:10" s="2" customFormat="1" ht="51.75" customHeight="1" x14ac:dyDescent="0.2">
      <c r="A9" s="50" t="s">
        <v>22</v>
      </c>
      <c r="B9" s="51"/>
      <c r="C9" s="52"/>
      <c r="D9" s="52"/>
      <c r="E9" s="34"/>
      <c r="F9" s="38"/>
      <c r="G9" s="34"/>
      <c r="H9" s="38"/>
      <c r="I9" s="34"/>
      <c r="J9" s="34"/>
    </row>
    <row r="10" spans="1:10" ht="30.75" customHeight="1" x14ac:dyDescent="0.2">
      <c r="A10" s="21">
        <v>1</v>
      </c>
      <c r="B10" s="22" t="s">
        <v>27</v>
      </c>
      <c r="C10" s="10"/>
      <c r="D10" s="30"/>
      <c r="E10" s="35"/>
      <c r="F10" s="39"/>
      <c r="G10" s="35"/>
      <c r="H10" s="39"/>
      <c r="I10" s="35"/>
      <c r="J10" s="35"/>
    </row>
    <row r="11" spans="1:10" ht="30.75" customHeight="1" x14ac:dyDescent="0.2">
      <c r="A11" s="23" t="s">
        <v>3</v>
      </c>
      <c r="B11" s="22" t="s">
        <v>7</v>
      </c>
      <c r="C11" s="19" t="s">
        <v>12</v>
      </c>
      <c r="D11" s="31">
        <v>1011040</v>
      </c>
      <c r="E11" s="31">
        <v>0</v>
      </c>
      <c r="F11" s="31">
        <f>SUM(D11:E11)</f>
        <v>1011040</v>
      </c>
      <c r="G11" s="41">
        <v>1700000</v>
      </c>
      <c r="H11" s="43">
        <f>SUM(F11:G11)</f>
        <v>2711040</v>
      </c>
      <c r="I11" s="41"/>
      <c r="J11" s="43">
        <f>SUM(H11:I11)</f>
        <v>2711040</v>
      </c>
    </row>
    <row r="12" spans="1:10" ht="30.75" customHeight="1" x14ac:dyDescent="0.2">
      <c r="A12" s="23" t="s">
        <v>4</v>
      </c>
      <c r="B12" s="22" t="s">
        <v>8</v>
      </c>
      <c r="C12" s="19" t="s">
        <v>12</v>
      </c>
      <c r="D12" s="31">
        <v>340000</v>
      </c>
      <c r="E12" s="31">
        <v>0</v>
      </c>
      <c r="F12" s="31">
        <f t="shared" ref="F12:F16" si="0">SUM(D12:E12)</f>
        <v>340000</v>
      </c>
      <c r="G12" s="42">
        <v>0</v>
      </c>
      <c r="H12" s="43">
        <f t="shared" ref="H12:J16" si="1">SUM(F12:G12)</f>
        <v>340000</v>
      </c>
      <c r="I12" s="41"/>
      <c r="J12" s="43">
        <f t="shared" si="1"/>
        <v>340000</v>
      </c>
    </row>
    <row r="13" spans="1:10" ht="30.75" customHeight="1" x14ac:dyDescent="0.2">
      <c r="A13" s="23" t="s">
        <v>5</v>
      </c>
      <c r="B13" s="22" t="s">
        <v>29</v>
      </c>
      <c r="C13" s="19" t="s">
        <v>12</v>
      </c>
      <c r="D13" s="31">
        <v>4872000</v>
      </c>
      <c r="E13" s="31">
        <v>0</v>
      </c>
      <c r="F13" s="31">
        <f t="shared" si="0"/>
        <v>4872000</v>
      </c>
      <c r="G13" s="42">
        <v>-1200000</v>
      </c>
      <c r="H13" s="43">
        <f t="shared" si="1"/>
        <v>3672000</v>
      </c>
      <c r="I13" s="41"/>
      <c r="J13" s="43">
        <f t="shared" si="1"/>
        <v>3672000</v>
      </c>
    </row>
    <row r="14" spans="1:10" ht="30.75" customHeight="1" x14ac:dyDescent="0.2">
      <c r="A14" s="23" t="s">
        <v>9</v>
      </c>
      <c r="B14" s="22" t="s">
        <v>6</v>
      </c>
      <c r="C14" s="19" t="s">
        <v>12</v>
      </c>
      <c r="D14" s="31">
        <v>3357000</v>
      </c>
      <c r="E14" s="31">
        <v>496900</v>
      </c>
      <c r="F14" s="31">
        <f t="shared" si="0"/>
        <v>3853900</v>
      </c>
      <c r="G14" s="42">
        <v>-500000</v>
      </c>
      <c r="H14" s="43">
        <f t="shared" si="1"/>
        <v>3353900</v>
      </c>
      <c r="I14" s="41"/>
      <c r="J14" s="43">
        <f t="shared" si="1"/>
        <v>3353900</v>
      </c>
    </row>
    <row r="15" spans="1:10" ht="30.75" customHeight="1" x14ac:dyDescent="0.2">
      <c r="A15" s="21">
        <v>2</v>
      </c>
      <c r="B15" s="22" t="s">
        <v>0</v>
      </c>
      <c r="C15" s="19" t="s">
        <v>12</v>
      </c>
      <c r="D15" s="31">
        <v>1225815</v>
      </c>
      <c r="E15" s="31">
        <v>0</v>
      </c>
      <c r="F15" s="31">
        <f t="shared" si="0"/>
        <v>1225815</v>
      </c>
      <c r="G15" s="42">
        <v>0</v>
      </c>
      <c r="H15" s="43">
        <f t="shared" si="1"/>
        <v>1225815</v>
      </c>
      <c r="I15" s="41"/>
      <c r="J15" s="43">
        <f t="shared" si="1"/>
        <v>1225815</v>
      </c>
    </row>
    <row r="16" spans="1:10" ht="30.75" customHeight="1" x14ac:dyDescent="0.2">
      <c r="A16" s="21">
        <v>3</v>
      </c>
      <c r="B16" s="22" t="s">
        <v>30</v>
      </c>
      <c r="C16" s="19" t="s">
        <v>14</v>
      </c>
      <c r="D16" s="31">
        <v>958050</v>
      </c>
      <c r="E16" s="31">
        <v>0</v>
      </c>
      <c r="F16" s="31">
        <f t="shared" si="0"/>
        <v>958050</v>
      </c>
      <c r="G16" s="42">
        <v>0</v>
      </c>
      <c r="H16" s="43">
        <f t="shared" si="1"/>
        <v>958050</v>
      </c>
      <c r="I16" s="41"/>
      <c r="J16" s="43">
        <f t="shared" si="1"/>
        <v>958050</v>
      </c>
    </row>
    <row r="17" spans="1:12" s="3" customFormat="1" ht="30.75" customHeight="1" x14ac:dyDescent="0.2">
      <c r="A17" s="58" t="s">
        <v>1</v>
      </c>
      <c r="B17" s="59"/>
      <c r="C17" s="9"/>
      <c r="D17" s="32">
        <f>SUM(D10:D16)</f>
        <v>11763905</v>
      </c>
      <c r="E17" s="32">
        <f t="shared" ref="E17:I17" si="2">SUM(E10:E16)</f>
        <v>496900</v>
      </c>
      <c r="F17" s="32">
        <f t="shared" si="2"/>
        <v>12260805</v>
      </c>
      <c r="G17" s="32">
        <f t="shared" si="2"/>
        <v>0</v>
      </c>
      <c r="H17" s="32">
        <f t="shared" si="2"/>
        <v>12260805</v>
      </c>
      <c r="I17" s="32">
        <f t="shared" si="2"/>
        <v>0</v>
      </c>
      <c r="J17" s="32">
        <f t="shared" ref="J17" si="3">SUM(J10:J16)</f>
        <v>12260805</v>
      </c>
      <c r="L17" s="3">
        <v>9515164</v>
      </c>
    </row>
    <row r="18" spans="1:12" s="24" customFormat="1" ht="29.25" customHeight="1" x14ac:dyDescent="0.2">
      <c r="A18" s="56"/>
      <c r="B18" s="57"/>
      <c r="C18" s="57"/>
      <c r="D18" s="33"/>
      <c r="E18" s="36"/>
      <c r="F18" s="40"/>
      <c r="G18" s="36"/>
      <c r="H18" s="40"/>
      <c r="I18" s="36"/>
      <c r="J18" s="40"/>
    </row>
    <row r="19" spans="1:12" s="24" customFormat="1" ht="29.25" customHeight="1" x14ac:dyDescent="0.2">
      <c r="A19" s="56" t="s">
        <v>18</v>
      </c>
      <c r="B19" s="57"/>
      <c r="C19" s="57"/>
      <c r="D19" s="33">
        <f>SUM(D16)</f>
        <v>958050</v>
      </c>
      <c r="E19" s="33">
        <f t="shared" ref="E19:F19" si="4">SUM(E16)</f>
        <v>0</v>
      </c>
      <c r="F19" s="33">
        <f t="shared" si="4"/>
        <v>958050</v>
      </c>
      <c r="G19" s="33">
        <f t="shared" ref="G19:H19" si="5">SUM(G16)</f>
        <v>0</v>
      </c>
      <c r="H19" s="33">
        <f t="shared" si="5"/>
        <v>958050</v>
      </c>
      <c r="I19" s="33">
        <f t="shared" ref="I19" si="6">SUM(I16)</f>
        <v>0</v>
      </c>
      <c r="J19" s="33">
        <f t="shared" ref="J19" si="7">SUM(J16)</f>
        <v>958050</v>
      </c>
    </row>
    <row r="20" spans="1:12" s="24" customFormat="1" ht="29.25" customHeight="1" x14ac:dyDescent="0.2">
      <c r="A20" s="56" t="s">
        <v>15</v>
      </c>
      <c r="B20" s="57"/>
      <c r="C20" s="57"/>
      <c r="D20" s="33">
        <f>SUM(D11:D15)</f>
        <v>10805855</v>
      </c>
      <c r="E20" s="33">
        <f t="shared" ref="E20:F20" si="8">SUM(E11:E15)</f>
        <v>496900</v>
      </c>
      <c r="F20" s="33">
        <f t="shared" si="8"/>
        <v>11302755</v>
      </c>
      <c r="G20" s="33">
        <f t="shared" ref="G20:H20" si="9">SUM(G11:G15)</f>
        <v>0</v>
      </c>
      <c r="H20" s="33">
        <f t="shared" si="9"/>
        <v>11302755</v>
      </c>
      <c r="I20" s="33">
        <f t="shared" ref="I20" si="10">SUM(I11:I15)</f>
        <v>0</v>
      </c>
      <c r="J20" s="33">
        <f t="shared" ref="J20" si="11">SUM(J11:J15)</f>
        <v>11302755</v>
      </c>
    </row>
    <row r="21" spans="1:12" s="24" customFormat="1" ht="29.25" customHeight="1" x14ac:dyDescent="0.2">
      <c r="A21" s="56" t="s">
        <v>16</v>
      </c>
      <c r="B21" s="57"/>
      <c r="C21" s="57"/>
      <c r="D21" s="33">
        <f t="shared" ref="D21:F21" si="12">SUM(D19:D20)</f>
        <v>11763905</v>
      </c>
      <c r="E21" s="33">
        <f t="shared" si="12"/>
        <v>496900</v>
      </c>
      <c r="F21" s="33">
        <f t="shared" si="12"/>
        <v>12260805</v>
      </c>
      <c r="G21" s="33">
        <f t="shared" ref="G21:H21" si="13">SUM(G19:G20)</f>
        <v>0</v>
      </c>
      <c r="H21" s="33">
        <f t="shared" si="13"/>
        <v>12260805</v>
      </c>
      <c r="I21" s="33">
        <f t="shared" ref="I21" si="14">SUM(I19:I20)</f>
        <v>0</v>
      </c>
      <c r="J21" s="33">
        <f t="shared" ref="J21" si="15">SUM(J19:J20)</f>
        <v>12260805</v>
      </c>
    </row>
    <row r="22" spans="1:12" ht="40.9" customHeight="1" x14ac:dyDescent="0.2">
      <c r="A22" s="50" t="s">
        <v>23</v>
      </c>
      <c r="B22" s="51"/>
      <c r="C22" s="52"/>
      <c r="D22" s="52"/>
      <c r="E22" s="35"/>
      <c r="F22" s="39"/>
      <c r="G22" s="35"/>
      <c r="H22" s="39"/>
      <c r="I22" s="35"/>
      <c r="J22" s="39"/>
    </row>
    <row r="23" spans="1:12" ht="30.75" customHeight="1" x14ac:dyDescent="0.2">
      <c r="A23" s="21">
        <v>1</v>
      </c>
      <c r="B23" s="22" t="s">
        <v>31</v>
      </c>
      <c r="C23" s="19" t="s">
        <v>12</v>
      </c>
      <c r="D23" s="31">
        <v>6390000</v>
      </c>
      <c r="E23" s="31">
        <v>0</v>
      </c>
      <c r="F23" s="31">
        <f t="shared" ref="F23:F30" si="16">SUM(D23:E23)</f>
        <v>6390000</v>
      </c>
      <c r="G23" s="42">
        <v>1800000</v>
      </c>
      <c r="H23" s="43">
        <f t="shared" ref="H23:J30" si="17">SUM(F23:G23)</f>
        <v>8190000</v>
      </c>
      <c r="I23" s="41"/>
      <c r="J23" s="43">
        <f t="shared" si="17"/>
        <v>8190000</v>
      </c>
    </row>
    <row r="24" spans="1:12" ht="30.75" customHeight="1" x14ac:dyDescent="0.2">
      <c r="A24" s="21">
        <v>2</v>
      </c>
      <c r="B24" s="22" t="s">
        <v>32</v>
      </c>
      <c r="C24" s="19" t="s">
        <v>12</v>
      </c>
      <c r="D24" s="31">
        <v>1080000</v>
      </c>
      <c r="E24" s="31">
        <v>0</v>
      </c>
      <c r="F24" s="31">
        <f t="shared" si="16"/>
        <v>1080000</v>
      </c>
      <c r="G24" s="42">
        <v>0</v>
      </c>
      <c r="H24" s="43">
        <f t="shared" si="17"/>
        <v>1080000</v>
      </c>
      <c r="I24" s="41"/>
      <c r="J24" s="43">
        <f t="shared" si="17"/>
        <v>1080000</v>
      </c>
    </row>
    <row r="25" spans="1:12" ht="30.75" customHeight="1" x14ac:dyDescent="0.2">
      <c r="A25" s="21">
        <v>3</v>
      </c>
      <c r="B25" s="22" t="s">
        <v>33</v>
      </c>
      <c r="C25" s="19" t="s">
        <v>12</v>
      </c>
      <c r="D25" s="31">
        <v>2710000</v>
      </c>
      <c r="E25" s="31">
        <v>0</v>
      </c>
      <c r="F25" s="31">
        <f t="shared" si="16"/>
        <v>2710000</v>
      </c>
      <c r="G25" s="42">
        <v>-1000000</v>
      </c>
      <c r="H25" s="43">
        <f t="shared" si="17"/>
        <v>1710000</v>
      </c>
      <c r="I25" s="41"/>
      <c r="J25" s="43">
        <f t="shared" si="17"/>
        <v>1710000</v>
      </c>
    </row>
    <row r="26" spans="1:12" ht="30.75" customHeight="1" x14ac:dyDescent="0.2">
      <c r="A26" s="21">
        <v>4</v>
      </c>
      <c r="B26" s="22" t="s">
        <v>37</v>
      </c>
      <c r="C26" s="19" t="s">
        <v>12</v>
      </c>
      <c r="D26" s="31">
        <v>360000</v>
      </c>
      <c r="E26" s="31">
        <v>0</v>
      </c>
      <c r="F26" s="31">
        <f t="shared" si="16"/>
        <v>360000</v>
      </c>
      <c r="G26" s="42">
        <v>0</v>
      </c>
      <c r="H26" s="43">
        <f t="shared" si="17"/>
        <v>360000</v>
      </c>
      <c r="I26" s="41"/>
      <c r="J26" s="43">
        <f t="shared" si="17"/>
        <v>360000</v>
      </c>
    </row>
    <row r="27" spans="1:12" ht="30.75" customHeight="1" x14ac:dyDescent="0.2">
      <c r="A27" s="21">
        <v>5</v>
      </c>
      <c r="B27" s="22" t="s">
        <v>43</v>
      </c>
      <c r="C27" s="19" t="s">
        <v>12</v>
      </c>
      <c r="D27" s="31">
        <v>0</v>
      </c>
      <c r="E27" s="31">
        <v>0</v>
      </c>
      <c r="F27" s="31">
        <f t="shared" si="16"/>
        <v>0</v>
      </c>
      <c r="G27" s="42">
        <v>0</v>
      </c>
      <c r="H27" s="43">
        <f t="shared" si="17"/>
        <v>0</v>
      </c>
      <c r="I27" s="41"/>
      <c r="J27" s="43">
        <f t="shared" si="17"/>
        <v>0</v>
      </c>
    </row>
    <row r="28" spans="1:12" ht="30.75" customHeight="1" x14ac:dyDescent="0.2">
      <c r="A28" s="21">
        <v>6</v>
      </c>
      <c r="B28" s="22" t="s">
        <v>10</v>
      </c>
      <c r="C28" s="19" t="s">
        <v>42</v>
      </c>
      <c r="D28" s="31">
        <f>[1]Munka1!$D$99</f>
        <v>4331237</v>
      </c>
      <c r="E28" s="31">
        <v>0</v>
      </c>
      <c r="F28" s="31">
        <f t="shared" si="16"/>
        <v>4331237</v>
      </c>
      <c r="G28" s="42">
        <v>1893353</v>
      </c>
      <c r="H28" s="43">
        <f t="shared" si="17"/>
        <v>6224590</v>
      </c>
      <c r="I28" s="41"/>
      <c r="J28" s="43">
        <f t="shared" si="17"/>
        <v>6224590</v>
      </c>
      <c r="L28" s="1">
        <v>1664872.5499999998</v>
      </c>
    </row>
    <row r="29" spans="1:12" ht="30.75" customHeight="1" x14ac:dyDescent="0.2">
      <c r="A29" s="21">
        <v>7</v>
      </c>
      <c r="B29" s="22" t="s">
        <v>34</v>
      </c>
      <c r="C29" s="28" t="s">
        <v>36</v>
      </c>
      <c r="D29" s="31">
        <v>800000</v>
      </c>
      <c r="E29" s="31">
        <v>0</v>
      </c>
      <c r="F29" s="31">
        <f t="shared" si="16"/>
        <v>800000</v>
      </c>
      <c r="G29" s="42">
        <v>0</v>
      </c>
      <c r="H29" s="43">
        <f t="shared" si="17"/>
        <v>800000</v>
      </c>
      <c r="I29" s="41"/>
      <c r="J29" s="43">
        <f t="shared" si="17"/>
        <v>800000</v>
      </c>
      <c r="L29" s="1">
        <v>1000000</v>
      </c>
    </row>
    <row r="30" spans="1:12" ht="30.75" customHeight="1" x14ac:dyDescent="0.2">
      <c r="A30" s="21">
        <v>8</v>
      </c>
      <c r="B30" s="22" t="s">
        <v>35</v>
      </c>
      <c r="C30" s="28" t="s">
        <v>36</v>
      </c>
      <c r="D30" s="31">
        <v>1103500</v>
      </c>
      <c r="E30" s="31">
        <v>0</v>
      </c>
      <c r="F30" s="31">
        <f t="shared" si="16"/>
        <v>1103500</v>
      </c>
      <c r="G30" s="42">
        <f>-1700000-1693353+500000+200000</f>
        <v>-2693353</v>
      </c>
      <c r="H30" s="43">
        <f t="shared" si="17"/>
        <v>-1589853</v>
      </c>
      <c r="I30" s="41"/>
      <c r="J30" s="43">
        <f t="shared" si="17"/>
        <v>-1589853</v>
      </c>
      <c r="L30" s="1">
        <v>2464872.5499999998</v>
      </c>
    </row>
    <row r="31" spans="1:12" ht="30.75" customHeight="1" x14ac:dyDescent="0.2">
      <c r="A31" s="44">
        <v>9</v>
      </c>
      <c r="B31" s="45" t="s">
        <v>52</v>
      </c>
      <c r="C31" s="46" t="s">
        <v>12</v>
      </c>
      <c r="D31" s="47">
        <v>3576011</v>
      </c>
      <c r="E31" s="35"/>
      <c r="F31" s="39"/>
      <c r="G31" s="35"/>
      <c r="H31" s="39"/>
      <c r="I31" s="35"/>
      <c r="J31" s="39"/>
    </row>
    <row r="32" spans="1:12" s="3" customFormat="1" ht="30.75" customHeight="1" x14ac:dyDescent="0.2">
      <c r="A32" s="61" t="s">
        <v>21</v>
      </c>
      <c r="B32" s="61"/>
      <c r="C32" s="14"/>
      <c r="D32" s="32">
        <f>SUM(D23:D31)</f>
        <v>20350748</v>
      </c>
      <c r="E32" s="32">
        <f t="shared" ref="E32:I32" si="18">SUM(E23:E31)</f>
        <v>0</v>
      </c>
      <c r="F32" s="32">
        <f t="shared" si="18"/>
        <v>16774737</v>
      </c>
      <c r="G32" s="32">
        <f t="shared" si="18"/>
        <v>0</v>
      </c>
      <c r="H32" s="32">
        <f t="shared" si="18"/>
        <v>16774737</v>
      </c>
      <c r="I32" s="32">
        <f t="shared" si="18"/>
        <v>0</v>
      </c>
      <c r="J32" s="32">
        <f t="shared" ref="J32" si="19">SUM(J23:J31)</f>
        <v>16774737</v>
      </c>
      <c r="L32" s="3">
        <v>22370780.550000001</v>
      </c>
    </row>
    <row r="33" spans="1:13" s="24" customFormat="1" ht="29.25" customHeight="1" x14ac:dyDescent="0.2">
      <c r="A33" s="56" t="s">
        <v>18</v>
      </c>
      <c r="B33" s="57"/>
      <c r="C33" s="60"/>
      <c r="D33" s="33">
        <f>SUM(D29,D30)</f>
        <v>1903500</v>
      </c>
      <c r="E33" s="33">
        <f t="shared" ref="E33:F33" si="20">SUM(E29,E30)</f>
        <v>0</v>
      </c>
      <c r="F33" s="33">
        <f t="shared" si="20"/>
        <v>1903500</v>
      </c>
      <c r="G33" s="33">
        <f t="shared" ref="G33:H33" si="21">SUM(G29,G30)</f>
        <v>-2693353</v>
      </c>
      <c r="H33" s="33">
        <f t="shared" si="21"/>
        <v>-789853</v>
      </c>
      <c r="I33" s="33">
        <f t="shared" ref="I33" si="22">SUM(I29,I30)</f>
        <v>0</v>
      </c>
      <c r="J33" s="33">
        <f t="shared" ref="J33" si="23">SUM(J29,J30)</f>
        <v>-789853</v>
      </c>
      <c r="L33" s="24">
        <f>L32+L17</f>
        <v>31885944.550000001</v>
      </c>
    </row>
    <row r="34" spans="1:13" s="24" customFormat="1" ht="29.25" customHeight="1" x14ac:dyDescent="0.2">
      <c r="A34" s="56" t="s">
        <v>15</v>
      </c>
      <c r="B34" s="57"/>
      <c r="C34" s="60"/>
      <c r="D34" s="33">
        <f>SUM(D23:D27,D31)</f>
        <v>14116011</v>
      </c>
      <c r="E34" s="33">
        <f t="shared" ref="E34:F34" si="24">SUM(E23:E27)</f>
        <v>0</v>
      </c>
      <c r="F34" s="33">
        <f t="shared" si="24"/>
        <v>10540000</v>
      </c>
      <c r="G34" s="33">
        <f t="shared" ref="G34:H34" si="25">SUM(G23:G27)</f>
        <v>800000</v>
      </c>
      <c r="H34" s="33">
        <f t="shared" si="25"/>
        <v>11340000</v>
      </c>
      <c r="I34" s="33">
        <f t="shared" ref="I34" si="26">SUM(I23:I27)</f>
        <v>0</v>
      </c>
      <c r="J34" s="33">
        <f t="shared" ref="J34" si="27">SUM(J23:J27)</f>
        <v>11340000</v>
      </c>
    </row>
    <row r="35" spans="1:13" s="24" customFormat="1" ht="29.25" customHeight="1" x14ac:dyDescent="0.2">
      <c r="A35" s="56" t="s">
        <v>19</v>
      </c>
      <c r="B35" s="57"/>
      <c r="C35" s="60"/>
      <c r="D35" s="33">
        <f>SUM(D28:D28)</f>
        <v>4331237</v>
      </c>
      <c r="E35" s="33">
        <f t="shared" ref="E35:F35" si="28">SUM(E28:E28)</f>
        <v>0</v>
      </c>
      <c r="F35" s="33">
        <f t="shared" si="28"/>
        <v>4331237</v>
      </c>
      <c r="G35" s="33">
        <f t="shared" ref="G35:H35" si="29">SUM(G28:G28)</f>
        <v>1893353</v>
      </c>
      <c r="H35" s="33">
        <f t="shared" si="29"/>
        <v>6224590</v>
      </c>
      <c r="I35" s="33">
        <f t="shared" ref="I35" si="30">SUM(I28:I28)</f>
        <v>0</v>
      </c>
      <c r="J35" s="33">
        <f t="shared" ref="J35" si="31">SUM(J28:J28)</f>
        <v>6224590</v>
      </c>
    </row>
    <row r="36" spans="1:13" s="24" customFormat="1" ht="29.25" customHeight="1" x14ac:dyDescent="0.2">
      <c r="A36" s="56" t="s">
        <v>20</v>
      </c>
      <c r="B36" s="57"/>
      <c r="C36" s="60"/>
      <c r="D36" s="33">
        <v>0</v>
      </c>
      <c r="E36" s="33">
        <f t="shared" ref="E36:F36" si="32">SUM(E31)</f>
        <v>0</v>
      </c>
      <c r="F36" s="33">
        <f t="shared" si="32"/>
        <v>0</v>
      </c>
      <c r="G36" s="33">
        <f t="shared" ref="G36:H36" si="33">SUM(G31)</f>
        <v>0</v>
      </c>
      <c r="H36" s="33">
        <f t="shared" si="33"/>
        <v>0</v>
      </c>
      <c r="I36" s="33">
        <f t="shared" ref="I36" si="34">SUM(I31)</f>
        <v>0</v>
      </c>
      <c r="J36" s="33">
        <f t="shared" ref="J36" si="35">SUM(J31)</f>
        <v>0</v>
      </c>
    </row>
    <row r="37" spans="1:13" s="24" customFormat="1" ht="29.25" customHeight="1" x14ac:dyDescent="0.2">
      <c r="A37" s="56" t="s">
        <v>17</v>
      </c>
      <c r="B37" s="57"/>
      <c r="C37" s="60"/>
      <c r="D37" s="33">
        <f>SUM(D33:D36)</f>
        <v>20350748</v>
      </c>
      <c r="E37" s="33">
        <f t="shared" ref="E37:F37" si="36">SUM(E33:E36)</f>
        <v>0</v>
      </c>
      <c r="F37" s="33">
        <f t="shared" si="36"/>
        <v>16774737</v>
      </c>
      <c r="G37" s="33">
        <f t="shared" ref="G37:H37" si="37">SUM(G33:G36)</f>
        <v>0</v>
      </c>
      <c r="H37" s="33">
        <f t="shared" si="37"/>
        <v>16774737</v>
      </c>
      <c r="I37" s="33">
        <f t="shared" ref="I37" si="38">SUM(I33:I36)</f>
        <v>0</v>
      </c>
      <c r="J37" s="33">
        <f t="shared" ref="J37" si="39">SUM(J33:J36)</f>
        <v>16774737</v>
      </c>
    </row>
    <row r="38" spans="1:13" s="7" customFormat="1" ht="23.25" customHeight="1" x14ac:dyDescent="0.2">
      <c r="A38" s="6"/>
      <c r="B38" s="12"/>
      <c r="C38" s="15"/>
      <c r="D38" s="20"/>
    </row>
    <row r="39" spans="1:13" s="16" customFormat="1" ht="28.15" customHeight="1" x14ac:dyDescent="0.2">
      <c r="B39" s="17"/>
      <c r="C39" s="18"/>
      <c r="D39" s="7">
        <f>SUM(D17,D32)</f>
        <v>32114653</v>
      </c>
      <c r="E39" s="7">
        <f t="shared" ref="E39:H39" si="40">SUM(E17,E32)</f>
        <v>496900</v>
      </c>
      <c r="F39" s="7">
        <f t="shared" si="40"/>
        <v>29035542</v>
      </c>
      <c r="G39" s="7">
        <f t="shared" si="40"/>
        <v>0</v>
      </c>
      <c r="H39" s="7">
        <f t="shared" si="40"/>
        <v>29035542</v>
      </c>
      <c r="I39" s="7"/>
      <c r="J39" s="7"/>
    </row>
    <row r="41" spans="1:13" ht="18" customHeight="1" x14ac:dyDescent="0.2">
      <c r="B41" s="11" t="s">
        <v>38</v>
      </c>
      <c r="D41" s="4">
        <f>D19+D33</f>
        <v>2861550</v>
      </c>
    </row>
    <row r="42" spans="1:13" ht="18" customHeight="1" x14ac:dyDescent="0.2">
      <c r="B42" s="11" t="s">
        <v>39</v>
      </c>
      <c r="D42" s="4">
        <f>D20+D34</f>
        <v>24921866</v>
      </c>
    </row>
    <row r="43" spans="1:13" ht="18" customHeight="1" x14ac:dyDescent="0.2">
      <c r="B43" s="11" t="s">
        <v>40</v>
      </c>
      <c r="D43" s="4">
        <f>D35</f>
        <v>4331237</v>
      </c>
    </row>
    <row r="44" spans="1:13" ht="18" customHeight="1" x14ac:dyDescent="0.2">
      <c r="B44" s="11" t="s">
        <v>41</v>
      </c>
      <c r="D44" s="4">
        <f>D36</f>
        <v>0</v>
      </c>
    </row>
    <row r="46" spans="1:13" ht="18" customHeight="1" x14ac:dyDescent="0.2">
      <c r="C46" s="13" t="s">
        <v>44</v>
      </c>
      <c r="D46" s="4">
        <f>[2]Munka1!$E$396-[1]Munka1!$D$21-M46-[3]Munka1!$D$56+[2]Munka1!$E$412-[1]Munka1!$D$143</f>
        <v>7159800</v>
      </c>
      <c r="M46" s="1">
        <v>4515492</v>
      </c>
    </row>
    <row r="47" spans="1:13" ht="18" customHeight="1" x14ac:dyDescent="0.2">
      <c r="D47" s="4">
        <f>SUM(D46,D39)</f>
        <v>39274453</v>
      </c>
      <c r="M47" s="1">
        <v>39274453</v>
      </c>
    </row>
    <row r="48" spans="1:13" ht="18" customHeight="1" x14ac:dyDescent="0.2">
      <c r="M48" s="1">
        <f>M47-D47</f>
        <v>0</v>
      </c>
    </row>
    <row r="49" spans="3:4" ht="18" customHeight="1" x14ac:dyDescent="0.2">
      <c r="C49" s="13" t="s">
        <v>45</v>
      </c>
      <c r="D49" s="4">
        <v>0</v>
      </c>
    </row>
  </sheetData>
  <mergeCells count="19">
    <mergeCell ref="A18:C18"/>
    <mergeCell ref="A17:B17"/>
    <mergeCell ref="A37:C37"/>
    <mergeCell ref="A32:B32"/>
    <mergeCell ref="A22:D22"/>
    <mergeCell ref="A19:C19"/>
    <mergeCell ref="A20:C20"/>
    <mergeCell ref="A21:C21"/>
    <mergeCell ref="A33:C33"/>
    <mergeCell ref="A34:C34"/>
    <mergeCell ref="A35:C35"/>
    <mergeCell ref="A36:C36"/>
    <mergeCell ref="A6:D6"/>
    <mergeCell ref="A9:D9"/>
    <mergeCell ref="A7:J7"/>
    <mergeCell ref="B1:J1"/>
    <mergeCell ref="A2:J2"/>
    <mergeCell ref="A4:J4"/>
    <mergeCell ref="A5:J5"/>
  </mergeCells>
  <phoneticPr fontId="0" type="noConversion"/>
  <pageMargins left="0.74803149606299213" right="0.55118110236220474" top="0.47244094488188981" bottom="0.43307086614173229" header="0.27559055118110237" footer="0.35433070866141736"/>
  <pageSetup paperSize="9" scale="65" fitToHeight="0" orientation="portrait" r:id="rId1"/>
  <headerFooter alignWithMargins="0"/>
  <ignoredErrors>
    <ignoredError sqref="D35 D20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Munka1</vt:lpstr>
      <vt:lpstr>Munka2</vt:lpstr>
      <vt:lpstr>Munka3</vt:lpstr>
      <vt:lpstr>Munka1!Nyomtatási_terület</vt:lpstr>
    </vt:vector>
  </TitlesOfParts>
  <Company>pmh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</dc:creator>
  <cp:lastModifiedBy>Tamás Hivatal</cp:lastModifiedBy>
  <cp:lastPrinted>2026-01-14T08:03:50Z</cp:lastPrinted>
  <dcterms:created xsi:type="dcterms:W3CDTF">2010-02-11T08:03:00Z</dcterms:created>
  <dcterms:modified xsi:type="dcterms:W3CDTF">2026-02-02T08:58:28Z</dcterms:modified>
</cp:coreProperties>
</file>