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BNB\home\KÖLTSÉGVETÉS\2025\2025. évi zárszámadás\"/>
    </mc:Choice>
  </mc:AlternateContent>
  <xr:revisionPtr revIDLastSave="0" documentId="13_ncr:1_{F1F1112A-9AE5-424E-8852-21432D679964}" xr6:coauthVersionLast="47" xr6:coauthVersionMax="47" xr10:uidLastSave="{00000000-0000-0000-0000-000000000000}"/>
  <bookViews>
    <workbookView xWindow="-120" yWindow="-120" windowWidth="20730" windowHeight="11160" tabRatio="170" xr2:uid="{00000000-000D-0000-FFFF-FFFF00000000}"/>
  </bookViews>
  <sheets>
    <sheet name="Munka1" sheetId="2" r:id="rId1"/>
    <sheet name="Munka5" sheetId="6" r:id="rId2"/>
  </sheets>
  <externalReferences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Print_Titles" localSheetId="0">Munka1!$8:$8</definedName>
    <definedName name="_xlnm.Print_Area" localSheetId="0">Munka1!$A$1:$S$23</definedName>
  </definedNames>
  <calcPr calcId="181029"/>
</workbook>
</file>

<file path=xl/calcChain.xml><?xml version="1.0" encoding="utf-8"?>
<calcChain xmlns="http://schemas.openxmlformats.org/spreadsheetml/2006/main">
  <c r="O12" i="2" l="1"/>
  <c r="O11" i="2"/>
  <c r="L12" i="2"/>
  <c r="L11" i="2"/>
  <c r="I12" i="2"/>
  <c r="I11" i="2"/>
  <c r="F12" i="2" l="1"/>
  <c r="F11" i="2"/>
  <c r="F20" i="2" l="1"/>
  <c r="O18" i="2"/>
  <c r="L18" i="2"/>
  <c r="I18" i="2"/>
  <c r="F18" i="2"/>
  <c r="E20" i="2"/>
  <c r="Q20" i="2" s="1"/>
  <c r="N18" i="2"/>
  <c r="K18" i="2"/>
  <c r="H18" i="2"/>
  <c r="E18" i="2"/>
  <c r="N17" i="2"/>
  <c r="K17" i="2"/>
  <c r="H17" i="2"/>
  <c r="E17" i="2"/>
  <c r="N12" i="2"/>
  <c r="K12" i="2"/>
  <c r="H12" i="2"/>
  <c r="E12" i="2"/>
  <c r="N11" i="2"/>
  <c r="K11" i="2"/>
  <c r="H11" i="2"/>
  <c r="E11" i="2"/>
  <c r="P18" i="2"/>
  <c r="P19" i="2"/>
  <c r="P20" i="2"/>
  <c r="Q18" i="2" l="1"/>
  <c r="R20" i="2"/>
  <c r="S20" i="2" s="1"/>
  <c r="E19" i="2"/>
  <c r="G19" i="2"/>
  <c r="G21" i="2" s="1"/>
  <c r="H19" i="2"/>
  <c r="H21" i="2" s="1"/>
  <c r="J19" i="2"/>
  <c r="J21" i="2" s="1"/>
  <c r="K19" i="2"/>
  <c r="K21" i="2" s="1"/>
  <c r="M19" i="2"/>
  <c r="M21" i="2" s="1"/>
  <c r="N19" i="2"/>
  <c r="N21" i="2" s="1"/>
  <c r="Q17" i="2"/>
  <c r="P17" i="2"/>
  <c r="Q12" i="2"/>
  <c r="P12" i="2"/>
  <c r="Q11" i="2"/>
  <c r="P11" i="2"/>
  <c r="D19" i="2"/>
  <c r="D21" i="2" s="1"/>
  <c r="E13" i="2"/>
  <c r="G13" i="2"/>
  <c r="H13" i="2"/>
  <c r="J13" i="2"/>
  <c r="K13" i="2"/>
  <c r="M13" i="2"/>
  <c r="N13" i="2"/>
  <c r="D13" i="2"/>
  <c r="E21" i="2" l="1"/>
  <c r="E22" i="2" s="1"/>
  <c r="Q19" i="2"/>
  <c r="Q21" i="2" s="1"/>
  <c r="N22" i="2"/>
  <c r="M22" i="2"/>
  <c r="K22" i="2"/>
  <c r="J22" i="2"/>
  <c r="H22" i="2"/>
  <c r="P21" i="2"/>
  <c r="G22" i="2"/>
  <c r="D22" i="2"/>
  <c r="Q13" i="2"/>
  <c r="P13" i="2"/>
  <c r="R12" i="2"/>
  <c r="S12" i="2" s="1"/>
  <c r="Q22" i="2" l="1"/>
  <c r="P22" i="2"/>
  <c r="R18" i="2" l="1"/>
  <c r="S18" i="2" l="1"/>
  <c r="I13" i="2" l="1"/>
  <c r="L13" i="2" l="1"/>
  <c r="F13" i="2"/>
  <c r="O13" i="2"/>
  <c r="R11" i="2" l="1"/>
  <c r="T13" i="2"/>
  <c r="R13" i="2" l="1"/>
  <c r="S11" i="2"/>
  <c r="S13" i="2" l="1"/>
  <c r="O17" i="2" l="1"/>
  <c r="O19" i="2" s="1"/>
  <c r="O21" i="2" s="1"/>
  <c r="O22" i="2" s="1"/>
  <c r="L17" i="2"/>
  <c r="L19" i="2" s="1"/>
  <c r="L21" i="2" s="1"/>
  <c r="L22" i="2" s="1"/>
  <c r="I17" i="2" l="1"/>
  <c r="I19" i="2" l="1"/>
  <c r="I21" i="2" s="1"/>
  <c r="I22" i="2" s="1"/>
  <c r="F17" i="2" l="1"/>
  <c r="F19" i="2" l="1"/>
  <c r="F21" i="2" s="1"/>
  <c r="F22" i="2" s="1"/>
  <c r="R17" i="2"/>
  <c r="S17" i="2" l="1"/>
  <c r="T19" i="2" s="1"/>
  <c r="R19" i="2"/>
  <c r="S19" i="2" l="1"/>
  <c r="T21" i="2" s="1"/>
  <c r="R21" i="2"/>
  <c r="S21" i="2" l="1"/>
  <c r="T22" i="2" s="1"/>
  <c r="R22" i="2"/>
</calcChain>
</file>

<file path=xl/sharedStrings.xml><?xml version="1.0" encoding="utf-8"?>
<sst xmlns="http://schemas.openxmlformats.org/spreadsheetml/2006/main" count="63" uniqueCount="32">
  <si>
    <t>MEGNEVEZÉS</t>
  </si>
  <si>
    <t>I.</t>
  </si>
  <si>
    <t>II.</t>
  </si>
  <si>
    <t>III.</t>
  </si>
  <si>
    <t>Önkormányzat és intézmények összesen</t>
  </si>
  <si>
    <t>Adatok Ft-ban</t>
  </si>
  <si>
    <t>KÖLTSÉGVETÉSI KIADÁSOK</t>
  </si>
  <si>
    <t>6. melléklet</t>
  </si>
  <si>
    <t>ÖSSZESÍTETT BEVÉTELEK</t>
  </si>
  <si>
    <t>ÖSSZESÍTETT KIADÁSOK</t>
  </si>
  <si>
    <t>Összesítő Biharnagybajom Községi Önkormányzat és intézményei</t>
  </si>
  <si>
    <t>Biharnagybajom Községi Önkormányzat</t>
  </si>
  <si>
    <t>Mosoly-Vár Óvoda</t>
  </si>
  <si>
    <t>Biharnagybajomi Polgármesteri Hivatal</t>
  </si>
  <si>
    <t>Bajomi Biztos Pont Szociális Intézmény és Biztos Kezdet Gyerekház</t>
  </si>
  <si>
    <t>Eredeti ei.</t>
  </si>
  <si>
    <t>Módosított ei.</t>
  </si>
  <si>
    <t>Teljesítés</t>
  </si>
  <si>
    <t>Teljesítés %</t>
  </si>
  <si>
    <t xml:space="preserve">KÖLTSÉGVETÉSI BEVÉTELEK </t>
  </si>
  <si>
    <t>FINANSZÍROZÁSI BEVÉTELEK</t>
  </si>
  <si>
    <t>BEVÉTELEK ÖSSZESEN</t>
  </si>
  <si>
    <t>2025. évi bevételeiről és kiadásairól</t>
  </si>
  <si>
    <t xml:space="preserve">BEVÉTELEK ÉS KIADÁSOK EGYENLEGE </t>
  </si>
  <si>
    <t xml:space="preserve">KÖLTSÉGVETÉSI KIADÁSOK </t>
  </si>
  <si>
    <t xml:space="preserve">FINANSZÍROZÁSI KIADÁSOK </t>
  </si>
  <si>
    <t xml:space="preserve">KIADÁSOK ÖSSZESEN </t>
  </si>
  <si>
    <t xml:space="preserve">Működési  kiadások </t>
  </si>
  <si>
    <t xml:space="preserve">Felhalmozási kiadások </t>
  </si>
  <si>
    <t>2025. évi költségvetési beszámoló</t>
  </si>
  <si>
    <t>Előirányzat</t>
  </si>
  <si>
    <t>a .../2026. (…..)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</si>
</sst>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 CE"/>
      <charset val="238"/>
    </font>
    <font>
      <b/>
      <sz val="11"/>
      <name val="Times New Roman"/>
      <family val="1"/>
      <charset val="238"/>
    </font>
    <font>
      <sz val="10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sz val="11"/>
      <name val="Times New Roman"/>
      <family val="1"/>
      <charset val="238"/>
    </font>
    <font>
      <b/>
      <i/>
      <sz val="14"/>
      <name val="Times New Roman"/>
      <family val="1"/>
      <charset val="238"/>
    </font>
    <font>
      <sz val="14"/>
      <name val="Times New Roman"/>
      <family val="1"/>
      <charset val="238"/>
    </font>
    <font>
      <i/>
      <sz val="14"/>
      <name val="Times New Roman"/>
      <family val="1"/>
      <charset val="238"/>
    </font>
    <font>
      <b/>
      <sz val="16"/>
      <name val="Times New Roman"/>
      <family val="1"/>
      <charset val="238"/>
    </font>
    <font>
      <sz val="13"/>
      <name val="Times New Roman"/>
      <family val="1"/>
      <charset val="238"/>
    </font>
    <font>
      <b/>
      <sz val="13"/>
      <name val="Times New Roman"/>
      <family val="1"/>
      <charset val="238"/>
    </font>
    <font>
      <sz val="16"/>
      <name val="Times New Roman"/>
      <family val="1"/>
      <charset val="238"/>
    </font>
    <font>
      <b/>
      <i/>
      <sz val="16"/>
      <name val="Times New Roman"/>
      <family val="1"/>
      <charset val="238"/>
    </font>
    <font>
      <b/>
      <sz val="20"/>
      <name val="Times New Roman"/>
      <family val="1"/>
      <charset val="238"/>
    </font>
    <font>
      <b/>
      <i/>
      <sz val="10"/>
      <name val="Times New Roman"/>
      <family val="1"/>
      <charset val="238"/>
    </font>
    <font>
      <sz val="10"/>
      <name val="Arial CE"/>
      <charset val="238"/>
    </font>
    <font>
      <b/>
      <sz val="12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7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0" fillId="0" borderId="1" xfId="0" applyFont="1" applyBorder="1" applyAlignment="1">
      <alignment vertical="center" wrapText="1"/>
    </xf>
    <xf numFmtId="3" fontId="13" fillId="0" borderId="1" xfId="0" applyNumberFormat="1" applyFont="1" applyBorder="1" applyAlignment="1">
      <alignment vertical="center" wrapText="1"/>
    </xf>
    <xf numFmtId="3" fontId="10" fillId="0" borderId="1" xfId="0" applyNumberFormat="1" applyFont="1" applyBorder="1" applyAlignment="1">
      <alignment vertical="center" wrapText="1"/>
    </xf>
    <xf numFmtId="3" fontId="14" fillId="0" borderId="1" xfId="0" applyNumberFormat="1" applyFont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3" fontId="5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vertical="center" wrapText="1"/>
    </xf>
    <xf numFmtId="0" fontId="3" fillId="0" borderId="0" xfId="0" applyFont="1" applyAlignment="1">
      <alignment horizontal="right" vertical="center"/>
    </xf>
    <xf numFmtId="0" fontId="16" fillId="0" borderId="0" xfId="0" applyFont="1" applyAlignment="1">
      <alignment horizontal="center" vertical="center"/>
    </xf>
    <xf numFmtId="3" fontId="16" fillId="0" borderId="0" xfId="0" applyNumberFormat="1" applyFont="1" applyAlignment="1">
      <alignment horizontal="right" vertical="center"/>
    </xf>
    <xf numFmtId="3" fontId="9" fillId="0" borderId="1" xfId="0" applyNumberFormat="1" applyFont="1" applyBorder="1" applyAlignment="1">
      <alignment vertical="center" wrapText="1"/>
    </xf>
    <xf numFmtId="3" fontId="7" fillId="0" borderId="1" xfId="0" applyNumberFormat="1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10" fontId="13" fillId="0" borderId="1" xfId="1" applyNumberFormat="1" applyFont="1" applyBorder="1" applyAlignment="1">
      <alignment vertical="center" wrapText="1"/>
    </xf>
    <xf numFmtId="10" fontId="10" fillId="0" borderId="1" xfId="1" applyNumberFormat="1" applyFont="1" applyBorder="1" applyAlignment="1">
      <alignment vertical="center" wrapText="1"/>
    </xf>
    <xf numFmtId="3" fontId="10" fillId="2" borderId="1" xfId="0" applyNumberFormat="1" applyFont="1" applyFill="1" applyBorder="1" applyAlignment="1">
      <alignment vertical="center" wrapText="1"/>
    </xf>
    <xf numFmtId="3" fontId="10" fillId="3" borderId="1" xfId="0" applyNumberFormat="1" applyFont="1" applyFill="1" applyBorder="1" applyAlignment="1">
      <alignment vertical="center" wrapText="1"/>
    </xf>
    <xf numFmtId="3" fontId="0" fillId="0" borderId="0" xfId="0" applyNumberFormat="1"/>
    <xf numFmtId="3" fontId="0" fillId="0" borderId="0" xfId="0" applyNumberFormat="1" applyAlignment="1">
      <alignment horizontal="center"/>
    </xf>
    <xf numFmtId="0" fontId="15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</cellXfs>
  <cellStyles count="2">
    <cellStyle name="Normál" xfId="0" builtinId="0"/>
    <cellStyle name="Százalék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3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2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u-HU"/>
              <a:t>A bevételek és kiadások alakulás 2025-ben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u-HU"/>
        </a:p>
      </c:txPr>
    </c:title>
    <c:autoTitleDeleted val="0"/>
    <c:plotArea>
      <c:layout>
        <c:manualLayout>
          <c:layoutTarget val="inner"/>
          <c:xMode val="edge"/>
          <c:yMode val="edge"/>
          <c:x val="0.26230331392215372"/>
          <c:y val="0.11691095350669818"/>
          <c:w val="0.65566547921075813"/>
          <c:h val="0.62420968463279447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Munka5!$B$1:$B$2</c:f>
              <c:strCache>
                <c:ptCount val="2"/>
                <c:pt idx="0">
                  <c:v>Biharnagybajom Községi Önkormányzat</c:v>
                </c:pt>
                <c:pt idx="1">
                  <c:v>Előirányzat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Munka5!$A$3:$A$10</c:f>
              <c:strCache>
                <c:ptCount val="8"/>
                <c:pt idx="0">
                  <c:v>KÖLTSÉGVETÉSI BEVÉTELEK </c:v>
                </c:pt>
                <c:pt idx="1">
                  <c:v>FINANSZÍROZÁSI BEVÉTELEK</c:v>
                </c:pt>
                <c:pt idx="2">
                  <c:v>BEVÉTELEK ÖSSZESEN</c:v>
                </c:pt>
                <c:pt idx="3">
                  <c:v>Működési  kiadások </c:v>
                </c:pt>
                <c:pt idx="4">
                  <c:v>Felhalmozási kiadások </c:v>
                </c:pt>
                <c:pt idx="5">
                  <c:v>KÖLTSÉGVETÉSI KIADÁSOK </c:v>
                </c:pt>
                <c:pt idx="6">
                  <c:v>FINANSZÍROZÁSI KIADÁSOK </c:v>
                </c:pt>
                <c:pt idx="7">
                  <c:v>KIADÁSOK ÖSSZESEN </c:v>
                </c:pt>
              </c:strCache>
            </c:strRef>
          </c:cat>
          <c:val>
            <c:numRef>
              <c:f>Munka5!$B$3:$B$10</c:f>
              <c:numCache>
                <c:formatCode>#,##0</c:formatCode>
                <c:ptCount val="8"/>
                <c:pt idx="0">
                  <c:v>911769433</c:v>
                </c:pt>
                <c:pt idx="1">
                  <c:v>129257832</c:v>
                </c:pt>
                <c:pt idx="2">
                  <c:v>1041027265</c:v>
                </c:pt>
                <c:pt idx="3">
                  <c:v>318750650</c:v>
                </c:pt>
                <c:pt idx="4">
                  <c:v>342380651</c:v>
                </c:pt>
                <c:pt idx="5">
                  <c:v>661131301</c:v>
                </c:pt>
                <c:pt idx="6">
                  <c:v>379895964</c:v>
                </c:pt>
                <c:pt idx="7">
                  <c:v>1041027265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02-4722-91A2-F0E6A91C9CB8}"/>
            </c:ext>
          </c:extLst>
        </c:ser>
        <c:ser>
          <c:idx val="1"/>
          <c:order val="1"/>
          <c:tx>
            <c:strRef>
              <c:f>Munka5!$C$1:$C$2</c:f>
              <c:strCache>
                <c:ptCount val="2"/>
                <c:pt idx="0">
                  <c:v>Biharnagybajom Községi Önkormányzat</c:v>
                </c:pt>
                <c:pt idx="1">
                  <c:v>Teljesítés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Munka5!$A$3:$A$10</c:f>
              <c:strCache>
                <c:ptCount val="8"/>
                <c:pt idx="0">
                  <c:v>KÖLTSÉGVETÉSI BEVÉTELEK </c:v>
                </c:pt>
                <c:pt idx="1">
                  <c:v>FINANSZÍROZÁSI BEVÉTELEK</c:v>
                </c:pt>
                <c:pt idx="2">
                  <c:v>BEVÉTELEK ÖSSZESEN</c:v>
                </c:pt>
                <c:pt idx="3">
                  <c:v>Működési  kiadások </c:v>
                </c:pt>
                <c:pt idx="4">
                  <c:v>Felhalmozási kiadások </c:v>
                </c:pt>
                <c:pt idx="5">
                  <c:v>KÖLTSÉGVETÉSI KIADÁSOK </c:v>
                </c:pt>
                <c:pt idx="6">
                  <c:v>FINANSZÍROZÁSI KIADÁSOK </c:v>
                </c:pt>
                <c:pt idx="7">
                  <c:v>KIADÁSOK ÖSSZESEN </c:v>
                </c:pt>
              </c:strCache>
            </c:strRef>
          </c:cat>
          <c:val>
            <c:numRef>
              <c:f>Munka5!$C$3:$C$10</c:f>
              <c:numCache>
                <c:formatCode>#,##0</c:formatCode>
                <c:ptCount val="8"/>
                <c:pt idx="0">
                  <c:v>678036771</c:v>
                </c:pt>
                <c:pt idx="1">
                  <c:v>129257832</c:v>
                </c:pt>
                <c:pt idx="2">
                  <c:v>807294603</c:v>
                </c:pt>
                <c:pt idx="3">
                  <c:v>267328913</c:v>
                </c:pt>
                <c:pt idx="4">
                  <c:v>98661911</c:v>
                </c:pt>
                <c:pt idx="5">
                  <c:v>365990824</c:v>
                </c:pt>
                <c:pt idx="6">
                  <c:v>379895964</c:v>
                </c:pt>
                <c:pt idx="7">
                  <c:v>745886788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902-4722-91A2-F0E6A91C9CB8}"/>
            </c:ext>
          </c:extLst>
        </c:ser>
        <c:ser>
          <c:idx val="2"/>
          <c:order val="2"/>
          <c:tx>
            <c:strRef>
              <c:f>Munka5!$D$1:$D$2</c:f>
              <c:strCache>
                <c:ptCount val="2"/>
                <c:pt idx="0">
                  <c:v>Biharnagybajomi Polgármesteri Hivatal</c:v>
                </c:pt>
                <c:pt idx="1">
                  <c:v>Előirányzat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Munka5!$A$3:$A$10</c:f>
              <c:strCache>
                <c:ptCount val="8"/>
                <c:pt idx="0">
                  <c:v>KÖLTSÉGVETÉSI BEVÉTELEK </c:v>
                </c:pt>
                <c:pt idx="1">
                  <c:v>FINANSZÍROZÁSI BEVÉTELEK</c:v>
                </c:pt>
                <c:pt idx="2">
                  <c:v>BEVÉTELEK ÖSSZESEN</c:v>
                </c:pt>
                <c:pt idx="3">
                  <c:v>Működési  kiadások </c:v>
                </c:pt>
                <c:pt idx="4">
                  <c:v>Felhalmozási kiadások </c:v>
                </c:pt>
                <c:pt idx="5">
                  <c:v>KÖLTSÉGVETÉSI KIADÁSOK </c:v>
                </c:pt>
                <c:pt idx="6">
                  <c:v>FINANSZÍROZÁSI KIADÁSOK </c:v>
                </c:pt>
                <c:pt idx="7">
                  <c:v>KIADÁSOK ÖSSZESEN </c:v>
                </c:pt>
              </c:strCache>
            </c:strRef>
          </c:cat>
          <c:val>
            <c:numRef>
              <c:f>Munka5!$D$3:$D$10</c:f>
              <c:numCache>
                <c:formatCode>#,##0</c:formatCode>
                <c:ptCount val="8"/>
                <c:pt idx="0">
                  <c:v>72915432</c:v>
                </c:pt>
                <c:pt idx="1">
                  <c:v>155179274</c:v>
                </c:pt>
                <c:pt idx="2">
                  <c:v>228094706</c:v>
                </c:pt>
                <c:pt idx="3">
                  <c:v>227954523</c:v>
                </c:pt>
                <c:pt idx="4">
                  <c:v>140183</c:v>
                </c:pt>
                <c:pt idx="5">
                  <c:v>228094706</c:v>
                </c:pt>
                <c:pt idx="6">
                  <c:v>0</c:v>
                </c:pt>
                <c:pt idx="7">
                  <c:v>228094706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902-4722-91A2-F0E6A91C9CB8}"/>
            </c:ext>
          </c:extLst>
        </c:ser>
        <c:ser>
          <c:idx val="3"/>
          <c:order val="3"/>
          <c:tx>
            <c:strRef>
              <c:f>Munka5!$E$1:$E$2</c:f>
              <c:strCache>
                <c:ptCount val="2"/>
                <c:pt idx="0">
                  <c:v>Biharnagybajomi Polgármesteri Hivatal</c:v>
                </c:pt>
                <c:pt idx="1">
                  <c:v>Teljesítés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Munka5!$A$3:$A$10</c:f>
              <c:strCache>
                <c:ptCount val="8"/>
                <c:pt idx="0">
                  <c:v>KÖLTSÉGVETÉSI BEVÉTELEK </c:v>
                </c:pt>
                <c:pt idx="1">
                  <c:v>FINANSZÍROZÁSI BEVÉTELEK</c:v>
                </c:pt>
                <c:pt idx="2">
                  <c:v>BEVÉTELEK ÖSSZESEN</c:v>
                </c:pt>
                <c:pt idx="3">
                  <c:v>Működési  kiadások </c:v>
                </c:pt>
                <c:pt idx="4">
                  <c:v>Felhalmozási kiadások </c:v>
                </c:pt>
                <c:pt idx="5">
                  <c:v>KÖLTSÉGVETÉSI KIADÁSOK </c:v>
                </c:pt>
                <c:pt idx="6">
                  <c:v>FINANSZÍROZÁSI KIADÁSOK </c:v>
                </c:pt>
                <c:pt idx="7">
                  <c:v>KIADÁSOK ÖSSZESEN </c:v>
                </c:pt>
              </c:strCache>
            </c:strRef>
          </c:cat>
          <c:val>
            <c:numRef>
              <c:f>Munka5!$E$3:$E$10</c:f>
              <c:numCache>
                <c:formatCode>#,##0</c:formatCode>
                <c:ptCount val="8"/>
                <c:pt idx="0">
                  <c:v>72915432</c:v>
                </c:pt>
                <c:pt idx="1">
                  <c:v>155179274</c:v>
                </c:pt>
                <c:pt idx="2">
                  <c:v>228094706</c:v>
                </c:pt>
                <c:pt idx="3">
                  <c:v>225568625</c:v>
                </c:pt>
                <c:pt idx="4">
                  <c:v>128611</c:v>
                </c:pt>
                <c:pt idx="5">
                  <c:v>225697236</c:v>
                </c:pt>
                <c:pt idx="6">
                  <c:v>0</c:v>
                </c:pt>
                <c:pt idx="7">
                  <c:v>225697236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902-4722-91A2-F0E6A91C9CB8}"/>
            </c:ext>
          </c:extLst>
        </c:ser>
        <c:ser>
          <c:idx val="4"/>
          <c:order val="4"/>
          <c:tx>
            <c:strRef>
              <c:f>Munka5!$F$1:$F$2</c:f>
              <c:strCache>
                <c:ptCount val="2"/>
                <c:pt idx="0">
                  <c:v>Mosoly-Vár Óvoda</c:v>
                </c:pt>
                <c:pt idx="1">
                  <c:v>Előirányzat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Munka5!$A$3:$A$10</c:f>
              <c:strCache>
                <c:ptCount val="8"/>
                <c:pt idx="0">
                  <c:v>KÖLTSÉGVETÉSI BEVÉTELEK </c:v>
                </c:pt>
                <c:pt idx="1">
                  <c:v>FINANSZÍROZÁSI BEVÉTELEK</c:v>
                </c:pt>
                <c:pt idx="2">
                  <c:v>BEVÉTELEK ÖSSZESEN</c:v>
                </c:pt>
                <c:pt idx="3">
                  <c:v>Működési  kiadások </c:v>
                </c:pt>
                <c:pt idx="4">
                  <c:v>Felhalmozási kiadások </c:v>
                </c:pt>
                <c:pt idx="5">
                  <c:v>KÖLTSÉGVETÉSI KIADÁSOK </c:v>
                </c:pt>
                <c:pt idx="6">
                  <c:v>FINANSZÍROZÁSI KIADÁSOK </c:v>
                </c:pt>
                <c:pt idx="7">
                  <c:v>KIADÁSOK ÖSSZESEN </c:v>
                </c:pt>
              </c:strCache>
            </c:strRef>
          </c:cat>
          <c:val>
            <c:numRef>
              <c:f>Munka5!$F$3:$F$10</c:f>
              <c:numCache>
                <c:formatCode>#,##0</c:formatCode>
                <c:ptCount val="8"/>
                <c:pt idx="0">
                  <c:v>3620836</c:v>
                </c:pt>
                <c:pt idx="1">
                  <c:v>179551198</c:v>
                </c:pt>
                <c:pt idx="2">
                  <c:v>183172034</c:v>
                </c:pt>
                <c:pt idx="3">
                  <c:v>181921034</c:v>
                </c:pt>
                <c:pt idx="4">
                  <c:v>1251000</c:v>
                </c:pt>
                <c:pt idx="5">
                  <c:v>183172034</c:v>
                </c:pt>
                <c:pt idx="6">
                  <c:v>0</c:v>
                </c:pt>
                <c:pt idx="7">
                  <c:v>183172034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902-4722-91A2-F0E6A91C9CB8}"/>
            </c:ext>
          </c:extLst>
        </c:ser>
        <c:ser>
          <c:idx val="5"/>
          <c:order val="5"/>
          <c:tx>
            <c:strRef>
              <c:f>Munka5!$G$1:$G$2</c:f>
              <c:strCache>
                <c:ptCount val="2"/>
                <c:pt idx="0">
                  <c:v>Mosoly-Vár Óvoda</c:v>
                </c:pt>
                <c:pt idx="1">
                  <c:v>Teljesítés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Munka5!$A$3:$A$10</c:f>
              <c:strCache>
                <c:ptCount val="8"/>
                <c:pt idx="0">
                  <c:v>KÖLTSÉGVETÉSI BEVÉTELEK </c:v>
                </c:pt>
                <c:pt idx="1">
                  <c:v>FINANSZÍROZÁSI BEVÉTELEK</c:v>
                </c:pt>
                <c:pt idx="2">
                  <c:v>BEVÉTELEK ÖSSZESEN</c:v>
                </c:pt>
                <c:pt idx="3">
                  <c:v>Működési  kiadások </c:v>
                </c:pt>
                <c:pt idx="4">
                  <c:v>Felhalmozási kiadások </c:v>
                </c:pt>
                <c:pt idx="5">
                  <c:v>KÖLTSÉGVETÉSI KIADÁSOK </c:v>
                </c:pt>
                <c:pt idx="6">
                  <c:v>FINANSZÍROZÁSI KIADÁSOK </c:v>
                </c:pt>
                <c:pt idx="7">
                  <c:v>KIADÁSOK ÖSSZESEN </c:v>
                </c:pt>
              </c:strCache>
            </c:strRef>
          </c:cat>
          <c:val>
            <c:numRef>
              <c:f>Munka5!$G$3:$G$10</c:f>
              <c:numCache>
                <c:formatCode>#,##0</c:formatCode>
                <c:ptCount val="8"/>
                <c:pt idx="0">
                  <c:v>3925791</c:v>
                </c:pt>
                <c:pt idx="1">
                  <c:v>179551198</c:v>
                </c:pt>
                <c:pt idx="2">
                  <c:v>183476989</c:v>
                </c:pt>
                <c:pt idx="3">
                  <c:v>181687048</c:v>
                </c:pt>
                <c:pt idx="4">
                  <c:v>1251000</c:v>
                </c:pt>
                <c:pt idx="5">
                  <c:v>182938048</c:v>
                </c:pt>
                <c:pt idx="6">
                  <c:v>0</c:v>
                </c:pt>
                <c:pt idx="7">
                  <c:v>182938048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902-4722-91A2-F0E6A91C9CB8}"/>
            </c:ext>
          </c:extLst>
        </c:ser>
        <c:ser>
          <c:idx val="6"/>
          <c:order val="6"/>
          <c:tx>
            <c:strRef>
              <c:f>Munka5!$H$1:$H$2</c:f>
              <c:strCache>
                <c:ptCount val="2"/>
                <c:pt idx="0">
                  <c:v>Bajomi Biztos Pont Szociális Intézmény és Biztos Kezdet Gyerekház</c:v>
                </c:pt>
                <c:pt idx="1">
                  <c:v>Előirányzat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Munka5!$A$3:$A$10</c:f>
              <c:strCache>
                <c:ptCount val="8"/>
                <c:pt idx="0">
                  <c:v>KÖLTSÉGVETÉSI BEVÉTELEK </c:v>
                </c:pt>
                <c:pt idx="1">
                  <c:v>FINANSZÍROZÁSI BEVÉTELEK</c:v>
                </c:pt>
                <c:pt idx="2">
                  <c:v>BEVÉTELEK ÖSSZESEN</c:v>
                </c:pt>
                <c:pt idx="3">
                  <c:v>Működési  kiadások </c:v>
                </c:pt>
                <c:pt idx="4">
                  <c:v>Felhalmozási kiadások </c:v>
                </c:pt>
                <c:pt idx="5">
                  <c:v>KÖLTSÉGVETÉSI KIADÁSOK </c:v>
                </c:pt>
                <c:pt idx="6">
                  <c:v>FINANSZÍROZÁSI KIADÁSOK </c:v>
                </c:pt>
                <c:pt idx="7">
                  <c:v>KIADÁSOK ÖSSZESEN </c:v>
                </c:pt>
              </c:strCache>
            </c:strRef>
          </c:cat>
          <c:val>
            <c:numRef>
              <c:f>Munka5!$H$3:$H$10</c:f>
              <c:numCache>
                <c:formatCode>#,##0</c:formatCode>
                <c:ptCount val="8"/>
                <c:pt idx="0">
                  <c:v>1791268</c:v>
                </c:pt>
                <c:pt idx="1">
                  <c:v>33936996</c:v>
                </c:pt>
                <c:pt idx="2">
                  <c:v>35728264</c:v>
                </c:pt>
                <c:pt idx="3">
                  <c:v>33914357</c:v>
                </c:pt>
                <c:pt idx="4">
                  <c:v>1813907</c:v>
                </c:pt>
                <c:pt idx="5">
                  <c:v>35728264</c:v>
                </c:pt>
                <c:pt idx="6">
                  <c:v>0</c:v>
                </c:pt>
                <c:pt idx="7">
                  <c:v>35728264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902-4722-91A2-F0E6A91C9CB8}"/>
            </c:ext>
          </c:extLst>
        </c:ser>
        <c:ser>
          <c:idx val="7"/>
          <c:order val="7"/>
          <c:tx>
            <c:strRef>
              <c:f>Munka5!$I$1:$I$2</c:f>
              <c:strCache>
                <c:ptCount val="2"/>
                <c:pt idx="0">
                  <c:v>Bajomi Biztos Pont Szociális Intézmény és Biztos Kezdet Gyerekház</c:v>
                </c:pt>
                <c:pt idx="1">
                  <c:v>Teljesítés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Munka5!$A$3:$A$10</c:f>
              <c:strCache>
                <c:ptCount val="8"/>
                <c:pt idx="0">
                  <c:v>KÖLTSÉGVETÉSI BEVÉTELEK </c:v>
                </c:pt>
                <c:pt idx="1">
                  <c:v>FINANSZÍROZÁSI BEVÉTELEK</c:v>
                </c:pt>
                <c:pt idx="2">
                  <c:v>BEVÉTELEK ÖSSZESEN</c:v>
                </c:pt>
                <c:pt idx="3">
                  <c:v>Működési  kiadások </c:v>
                </c:pt>
                <c:pt idx="4">
                  <c:v>Felhalmozási kiadások </c:v>
                </c:pt>
                <c:pt idx="5">
                  <c:v>KÖLTSÉGVETÉSI KIADÁSOK </c:v>
                </c:pt>
                <c:pt idx="6">
                  <c:v>FINANSZÍROZÁSI KIADÁSOK </c:v>
                </c:pt>
                <c:pt idx="7">
                  <c:v>KIADÁSOK ÖSSZESEN </c:v>
                </c:pt>
              </c:strCache>
            </c:strRef>
          </c:cat>
          <c:val>
            <c:numRef>
              <c:f>Munka5!$I$3:$I$10</c:f>
              <c:numCache>
                <c:formatCode>#,##0</c:formatCode>
                <c:ptCount val="8"/>
                <c:pt idx="0">
                  <c:v>2100985</c:v>
                </c:pt>
                <c:pt idx="1">
                  <c:v>33936996</c:v>
                </c:pt>
                <c:pt idx="2">
                  <c:v>36037981</c:v>
                </c:pt>
                <c:pt idx="3">
                  <c:v>33646886</c:v>
                </c:pt>
                <c:pt idx="4">
                  <c:v>1813907</c:v>
                </c:pt>
                <c:pt idx="5">
                  <c:v>35460793</c:v>
                </c:pt>
                <c:pt idx="6">
                  <c:v>0</c:v>
                </c:pt>
                <c:pt idx="7">
                  <c:v>35460793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7902-4722-91A2-F0E6A91C9C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983031616"/>
        <c:axId val="1983037856"/>
      </c:barChart>
      <c:catAx>
        <c:axId val="198303161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1983037856"/>
        <c:crosses val="autoZero"/>
        <c:auto val="1"/>
        <c:lblAlgn val="ctr"/>
        <c:lblOffset val="100"/>
        <c:noMultiLvlLbl val="0"/>
      </c:catAx>
      <c:valAx>
        <c:axId val="19830378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19830316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3707973481611954E-2"/>
          <c:y val="0.78352555328174345"/>
          <c:w val="0.93703591725491742"/>
          <c:h val="0.206773157308390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u-H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u-HU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771526</xdr:colOff>
      <xdr:row>0</xdr:row>
      <xdr:rowOff>95250</xdr:rowOff>
    </xdr:from>
    <xdr:to>
      <xdr:col>12</xdr:col>
      <xdr:colOff>247651</xdr:colOff>
      <xdr:row>34</xdr:row>
      <xdr:rowOff>104776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6FAE8FFC-7929-9401-F89C-DC0B03E5644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ERVERBNB\home\K&#214;LTS&#201;GVET&#201;S\2025\3%20m&#243;dos&#237;t&#225;s\6.%20mell&#233;klet%202025_1v_k&#233;sz_20251231.xlsx" TargetMode="External"/><Relationship Id="rId1" Type="http://schemas.openxmlformats.org/officeDocument/2006/relationships/externalLinkPath" Target="/K&#214;LTS&#201;GVET&#201;S/2025/3%20m&#243;dos&#237;t&#225;s/6.%20mell&#233;klet%202025_1v_k&#233;sz_20251231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ERVERBNB\home\K&#214;LTS&#201;GVET&#201;S\2025\2025.%20&#233;vi%20z&#225;rsz&#225;mad&#225;s\1.%20mell&#233;klet%202025_1v_k&#233;sz_20251231_besz&#225;mol&#243;.xlsx" TargetMode="External"/><Relationship Id="rId1" Type="http://schemas.openxmlformats.org/officeDocument/2006/relationships/externalLinkPath" Target="1.%20mell&#233;klet%202025_1v_k&#233;sz_20251231_besz&#225;mol&#243;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ERVERBNB\home\K&#214;LTS&#201;GVET&#201;S\2025\2025.%20&#233;vi%20z&#225;rsz&#225;mad&#225;s\2.%20mell&#233;klet%202025_1v_k&#233;sz_20251231_besz&#225;mol&#243;.xlsx" TargetMode="External"/><Relationship Id="rId1" Type="http://schemas.openxmlformats.org/officeDocument/2006/relationships/externalLinkPath" Target="2.%20mell&#233;klet%202025_1v_k&#233;sz_20251231_besz&#225;mol&#243;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ERVERBNB\home\K&#214;LTS&#201;GVET&#201;S\2025\2025.%20&#233;vi%20z&#225;rsz&#225;mad&#225;s\3.%20mell&#233;klet%202025_1v_k&#233;sz_20251231_besz&#225;mol&#243;.xlsx" TargetMode="External"/><Relationship Id="rId1" Type="http://schemas.openxmlformats.org/officeDocument/2006/relationships/externalLinkPath" Target="3.%20mell&#233;klet%202025_1v_k&#233;sz_20251231_besz&#225;mol&#243;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ERVERBNB\home\K&#214;LTS&#201;GVET&#201;S\2025\2025.%20&#233;vi%20z&#225;rsz&#225;mad&#225;s\4.%20mell&#233;klet%202025_1v_k&#233;sz_20251231_besz&#225;mol&#243;.xlsx" TargetMode="External"/><Relationship Id="rId1" Type="http://schemas.openxmlformats.org/officeDocument/2006/relationships/externalLinkPath" Target="4.%20mell&#233;klet%202025_1v_k&#233;sz_20251231_besz&#225;mol&#243;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ERVERBNB\home\K&#214;LTS&#201;GVET&#201;S\2025\2025.%20&#233;vi%20z&#225;rsz&#225;mad&#225;s\5.%20mell&#233;klet%202025_1v_k&#233;sz_20251231_besz&#225;mol&#243;.xlsx" TargetMode="External"/><Relationship Id="rId1" Type="http://schemas.openxmlformats.org/officeDocument/2006/relationships/externalLinkPath" Target="5.%20mell&#233;klet%202025_1v_k&#233;sz_20251231_besz&#225;mol&#24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unka1"/>
      <sheetName val="Munka3"/>
    </sheetNames>
    <sheetDataSet>
      <sheetData sheetId="0">
        <row r="14">
          <cell r="D14">
            <v>911769433</v>
          </cell>
          <cell r="E14">
            <v>72915432</v>
          </cell>
          <cell r="F14">
            <v>3620836</v>
          </cell>
          <cell r="G14">
            <v>1791268</v>
          </cell>
        </row>
        <row r="22">
          <cell r="D22">
            <v>129257832</v>
          </cell>
          <cell r="E22">
            <v>155179274</v>
          </cell>
          <cell r="F22">
            <v>179551198</v>
          </cell>
          <cell r="G22">
            <v>33936996</v>
          </cell>
        </row>
        <row r="40">
          <cell r="D40">
            <v>318750650</v>
          </cell>
          <cell r="E40">
            <v>227954523</v>
          </cell>
          <cell r="F40">
            <v>181921034</v>
          </cell>
          <cell r="G40">
            <v>33914357</v>
          </cell>
        </row>
        <row r="48">
          <cell r="D48">
            <v>342380651</v>
          </cell>
          <cell r="E48">
            <v>140183</v>
          </cell>
          <cell r="F48">
            <v>1251000</v>
          </cell>
          <cell r="G48">
            <v>1813907</v>
          </cell>
        </row>
        <row r="64">
          <cell r="D64">
            <v>379895964</v>
          </cell>
        </row>
      </sheetData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unka1"/>
      <sheetName val="Munka6"/>
      <sheetName val="Munka2"/>
      <sheetName val="Munka3"/>
    </sheetNames>
    <sheetDataSet>
      <sheetData sheetId="0">
        <row r="96">
          <cell r="I96">
            <v>678036771</v>
          </cell>
        </row>
        <row r="121">
          <cell r="I121">
            <v>72915432</v>
          </cell>
        </row>
        <row r="139">
          <cell r="I139">
            <v>3925791</v>
          </cell>
        </row>
        <row r="159">
          <cell r="I159">
            <v>2100985</v>
          </cell>
        </row>
      </sheetData>
      <sheetData sheetId="1"/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unka1"/>
      <sheetName val="Munka2"/>
      <sheetName val="Munka3"/>
    </sheetNames>
    <sheetDataSet>
      <sheetData sheetId="0">
        <row r="76">
          <cell r="I76">
            <v>129257832</v>
          </cell>
        </row>
        <row r="77">
          <cell r="I77">
            <v>155179274</v>
          </cell>
        </row>
        <row r="78">
          <cell r="I78">
            <v>179551198</v>
          </cell>
        </row>
        <row r="79">
          <cell r="I79">
            <v>33936996</v>
          </cell>
        </row>
      </sheetData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unka1"/>
      <sheetName val="Munka4"/>
      <sheetName val="Munka5"/>
      <sheetName val="Munka8"/>
      <sheetName val="Munka9"/>
      <sheetName val="Munka10"/>
      <sheetName val="Munka2"/>
      <sheetName val="Munka3"/>
    </sheetNames>
    <sheetDataSet>
      <sheetData sheetId="0">
        <row r="50">
          <cell r="G50">
            <v>267328913</v>
          </cell>
        </row>
        <row r="62">
          <cell r="G62">
            <v>225568625</v>
          </cell>
        </row>
        <row r="67">
          <cell r="G67">
            <v>181687048</v>
          </cell>
        </row>
        <row r="72">
          <cell r="G72">
            <v>33646886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unka1"/>
      <sheetName val="Munka4"/>
      <sheetName val="Munka2"/>
    </sheetNames>
    <sheetDataSet>
      <sheetData sheetId="0">
        <row r="95">
          <cell r="I95">
            <v>98661911</v>
          </cell>
        </row>
        <row r="122">
          <cell r="I122">
            <v>128611</v>
          </cell>
        </row>
        <row r="145">
          <cell r="I145">
            <v>1251000</v>
          </cell>
        </row>
        <row r="164">
          <cell r="I164">
            <v>1813907</v>
          </cell>
        </row>
      </sheetData>
      <sheetData sheetId="1"/>
      <sheetData sheetId="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unka1"/>
      <sheetName val="Munka2"/>
      <sheetName val="Munka3"/>
    </sheetNames>
    <sheetDataSet>
      <sheetData sheetId="0">
        <row r="27">
          <cell r="I27">
            <v>379895964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B23"/>
  <sheetViews>
    <sheetView tabSelected="1" view="pageBreakPreview" zoomScale="60" zoomScaleNormal="75" workbookViewId="0">
      <selection activeCell="A2" sqref="A2:S2"/>
    </sheetView>
  </sheetViews>
  <sheetFormatPr defaultColWidth="9.140625" defaultRowHeight="18.75" x14ac:dyDescent="0.2"/>
  <cols>
    <col min="1" max="1" width="4.42578125" style="5" customWidth="1"/>
    <col min="2" max="2" width="4.42578125" style="16" customWidth="1"/>
    <col min="3" max="3" width="60.85546875" style="16" customWidth="1"/>
    <col min="4" max="6" width="20.42578125" style="7" customWidth="1"/>
    <col min="7" max="15" width="18.28515625" style="7" customWidth="1"/>
    <col min="16" max="16" width="22" style="7" customWidth="1"/>
    <col min="17" max="17" width="22.28515625" style="7" customWidth="1"/>
    <col min="18" max="18" width="20.5703125" style="7" customWidth="1"/>
    <col min="19" max="19" width="21.5703125" style="6" customWidth="1"/>
    <col min="20" max="20" width="18.28515625" style="14" customWidth="1"/>
    <col min="21" max="21" width="13.42578125" style="7" customWidth="1"/>
    <col min="22" max="16384" width="9.140625" style="7"/>
  </cols>
  <sheetData>
    <row r="1" spans="1:23" ht="30.6" customHeight="1" x14ac:dyDescent="0.2">
      <c r="A1" s="34" t="s">
        <v>7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</row>
    <row r="2" spans="1:23" ht="30.6" customHeight="1" x14ac:dyDescent="0.2">
      <c r="A2" s="34" t="s">
        <v>31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</row>
    <row r="3" spans="1:23" ht="30.6" customHeight="1" x14ac:dyDescent="0.2">
      <c r="A3" s="33" t="s">
        <v>29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</row>
    <row r="4" spans="1:23" ht="30.6" customHeight="1" x14ac:dyDescent="0.2"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19"/>
    </row>
    <row r="5" spans="1:23" ht="34.9" customHeight="1" x14ac:dyDescent="0.2">
      <c r="A5" s="33" t="s">
        <v>10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</row>
    <row r="6" spans="1:23" ht="34.9" customHeight="1" x14ac:dyDescent="0.2">
      <c r="A6" s="33" t="s">
        <v>22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</row>
    <row r="7" spans="1:23" ht="34.15" customHeight="1" x14ac:dyDescent="0.2"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4" t="s">
        <v>5</v>
      </c>
    </row>
    <row r="8" spans="1:23" ht="89.25" customHeight="1" x14ac:dyDescent="0.2">
      <c r="A8" s="37" t="s">
        <v>0</v>
      </c>
      <c r="B8" s="37"/>
      <c r="C8" s="37"/>
      <c r="D8" s="38" t="s">
        <v>11</v>
      </c>
      <c r="E8" s="39"/>
      <c r="F8" s="40"/>
      <c r="G8" s="38" t="s">
        <v>13</v>
      </c>
      <c r="H8" s="39"/>
      <c r="I8" s="40"/>
      <c r="J8" s="38" t="s">
        <v>12</v>
      </c>
      <c r="K8" s="39"/>
      <c r="L8" s="40"/>
      <c r="M8" s="38" t="s">
        <v>14</v>
      </c>
      <c r="N8" s="39"/>
      <c r="O8" s="40"/>
      <c r="P8" s="35" t="s">
        <v>4</v>
      </c>
      <c r="Q8" s="35"/>
      <c r="R8" s="35"/>
      <c r="S8" s="36" t="s">
        <v>18</v>
      </c>
    </row>
    <row r="9" spans="1:23" ht="30" customHeight="1" x14ac:dyDescent="0.2">
      <c r="A9" s="25"/>
      <c r="B9" s="24"/>
      <c r="C9" s="24"/>
      <c r="D9" s="26" t="s">
        <v>15</v>
      </c>
      <c r="E9" s="26" t="s">
        <v>16</v>
      </c>
      <c r="F9" s="26" t="s">
        <v>17</v>
      </c>
      <c r="G9" s="26" t="s">
        <v>15</v>
      </c>
      <c r="H9" s="26" t="s">
        <v>16</v>
      </c>
      <c r="I9" s="26" t="s">
        <v>17</v>
      </c>
      <c r="J9" s="26" t="s">
        <v>15</v>
      </c>
      <c r="K9" s="26" t="s">
        <v>16</v>
      </c>
      <c r="L9" s="26" t="s">
        <v>17</v>
      </c>
      <c r="M9" s="26" t="s">
        <v>15</v>
      </c>
      <c r="N9" s="26" t="s">
        <v>16</v>
      </c>
      <c r="O9" s="26" t="s">
        <v>17</v>
      </c>
      <c r="P9" s="26" t="s">
        <v>15</v>
      </c>
      <c r="Q9" s="26" t="s">
        <v>16</v>
      </c>
      <c r="R9" s="26" t="s">
        <v>17</v>
      </c>
      <c r="S9" s="36"/>
    </row>
    <row r="10" spans="1:23" ht="30" customHeight="1" x14ac:dyDescent="0.2">
      <c r="A10" s="44" t="s">
        <v>1</v>
      </c>
      <c r="B10" s="51" t="s">
        <v>8</v>
      </c>
      <c r="C10" s="51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</row>
    <row r="11" spans="1:23" s="1" customFormat="1" ht="30" customHeight="1" x14ac:dyDescent="0.2">
      <c r="A11" s="45"/>
      <c r="B11" s="41" t="s">
        <v>19</v>
      </c>
      <c r="C11" s="41"/>
      <c r="D11" s="11">
        <v>805504394</v>
      </c>
      <c r="E11" s="11">
        <f>[1]Munka1!$D$14</f>
        <v>911769433</v>
      </c>
      <c r="F11" s="11">
        <f>[2]Munka1!$I$96</f>
        <v>678036771</v>
      </c>
      <c r="G11" s="11">
        <v>59240759</v>
      </c>
      <c r="H11" s="11">
        <f>[1]Munka1!$E$14</f>
        <v>72915432</v>
      </c>
      <c r="I11" s="11">
        <f>[2]Munka1!$I$121</f>
        <v>72915432</v>
      </c>
      <c r="J11" s="11">
        <v>903546</v>
      </c>
      <c r="K11" s="11">
        <f>[1]Munka1!$F$14</f>
        <v>3620836</v>
      </c>
      <c r="L11" s="11">
        <f>[2]Munka1!$I$139</f>
        <v>3925791</v>
      </c>
      <c r="M11" s="11">
        <v>451773</v>
      </c>
      <c r="N11" s="11">
        <f>[1]Munka1!$G$14</f>
        <v>1791268</v>
      </c>
      <c r="O11" s="11">
        <f>[2]Munka1!$I$159</f>
        <v>2100985</v>
      </c>
      <c r="P11" s="11">
        <f>D11+G11+J11+M11</f>
        <v>866100472</v>
      </c>
      <c r="Q11" s="11">
        <f t="shared" ref="Q11:R12" si="0">E11+H11+K11+N11</f>
        <v>990096969</v>
      </c>
      <c r="R11" s="11">
        <f t="shared" si="0"/>
        <v>756978979</v>
      </c>
      <c r="S11" s="27">
        <f>R11/Q11</f>
        <v>0.76455034476527117</v>
      </c>
      <c r="T11" s="14"/>
    </row>
    <row r="12" spans="1:23" s="1" customFormat="1" ht="30" customHeight="1" x14ac:dyDescent="0.2">
      <c r="A12" s="45"/>
      <c r="B12" s="41" t="s">
        <v>20</v>
      </c>
      <c r="C12" s="41"/>
      <c r="D12" s="11">
        <v>112559767</v>
      </c>
      <c r="E12" s="11">
        <f>[1]Munka1!$D$22</f>
        <v>129257832</v>
      </c>
      <c r="F12" s="11">
        <f>[3]Munka1!$I$76</f>
        <v>129257832</v>
      </c>
      <c r="G12" s="11">
        <v>143032394</v>
      </c>
      <c r="H12" s="11">
        <f>[1]Munka1!$E$22</f>
        <v>155179274</v>
      </c>
      <c r="I12" s="11">
        <f>[3]Munka1!$I$77</f>
        <v>155179274</v>
      </c>
      <c r="J12" s="11">
        <v>170624068</v>
      </c>
      <c r="K12" s="11">
        <f>[1]Munka1!$F$22</f>
        <v>179551198</v>
      </c>
      <c r="L12" s="11">
        <f>[3]Munka1!$I$78</f>
        <v>179551198</v>
      </c>
      <c r="M12" s="11">
        <v>29557922</v>
      </c>
      <c r="N12" s="11">
        <f>[1]Munka1!$G$22</f>
        <v>33936996</v>
      </c>
      <c r="O12" s="11">
        <f>[3]Munka1!$I$79</f>
        <v>33936996</v>
      </c>
      <c r="P12" s="11">
        <f>D12+G12+J12+M12</f>
        <v>455774151</v>
      </c>
      <c r="Q12" s="11">
        <f t="shared" si="0"/>
        <v>497925300</v>
      </c>
      <c r="R12" s="11">
        <f t="shared" si="0"/>
        <v>497925300</v>
      </c>
      <c r="S12" s="27">
        <f t="shared" ref="S12:S13" si="1">R12/Q12</f>
        <v>1</v>
      </c>
      <c r="T12" s="14"/>
    </row>
    <row r="13" spans="1:23" s="2" customFormat="1" ht="30" customHeight="1" x14ac:dyDescent="0.2">
      <c r="A13" s="45"/>
      <c r="B13" s="51" t="s">
        <v>21</v>
      </c>
      <c r="C13" s="51"/>
      <c r="D13" s="12">
        <f>SUM(D11:D12)</f>
        <v>918064161</v>
      </c>
      <c r="E13" s="12">
        <f t="shared" ref="E13:R13" si="2">SUM(E11:E12)</f>
        <v>1041027265</v>
      </c>
      <c r="F13" s="12">
        <f t="shared" si="2"/>
        <v>807294603</v>
      </c>
      <c r="G13" s="12">
        <f t="shared" si="2"/>
        <v>202273153</v>
      </c>
      <c r="H13" s="12">
        <f t="shared" si="2"/>
        <v>228094706</v>
      </c>
      <c r="I13" s="12">
        <f t="shared" si="2"/>
        <v>228094706</v>
      </c>
      <c r="J13" s="12">
        <f t="shared" si="2"/>
        <v>171527614</v>
      </c>
      <c r="K13" s="12">
        <f t="shared" si="2"/>
        <v>183172034</v>
      </c>
      <c r="L13" s="12">
        <f t="shared" si="2"/>
        <v>183476989</v>
      </c>
      <c r="M13" s="12">
        <f t="shared" si="2"/>
        <v>30009695</v>
      </c>
      <c r="N13" s="12">
        <f t="shared" si="2"/>
        <v>35728264</v>
      </c>
      <c r="O13" s="12">
        <f t="shared" si="2"/>
        <v>36037981</v>
      </c>
      <c r="P13" s="12">
        <f t="shared" si="2"/>
        <v>1321874623</v>
      </c>
      <c r="Q13" s="12">
        <f t="shared" si="2"/>
        <v>1488022269</v>
      </c>
      <c r="R13" s="29">
        <f t="shared" si="2"/>
        <v>1254904279</v>
      </c>
      <c r="S13" s="28">
        <f t="shared" si="1"/>
        <v>0.84333702871485727</v>
      </c>
      <c r="T13" s="17">
        <f>SUM(D13:M13)</f>
        <v>3993034926</v>
      </c>
    </row>
    <row r="14" spans="1:23" s="20" customFormat="1" ht="30" customHeight="1" x14ac:dyDescent="0.2">
      <c r="A14" s="46"/>
      <c r="B14" s="42"/>
      <c r="C14" s="4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21"/>
    </row>
    <row r="15" spans="1:23" s="1" customFormat="1" ht="30" customHeight="1" x14ac:dyDescent="0.2">
      <c r="A15" s="47" t="s">
        <v>2</v>
      </c>
      <c r="B15" s="51" t="s">
        <v>9</v>
      </c>
      <c r="C15" s="5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2"/>
      <c r="T15" s="14"/>
    </row>
    <row r="16" spans="1:23" s="1" customFormat="1" ht="30" customHeight="1" x14ac:dyDescent="0.2">
      <c r="A16" s="48"/>
      <c r="B16" s="51" t="s">
        <v>6</v>
      </c>
      <c r="C16" s="5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2"/>
      <c r="T16" s="14"/>
    </row>
    <row r="17" spans="1:262" s="1" customFormat="1" ht="30" customHeight="1" x14ac:dyDescent="0.2">
      <c r="A17" s="48"/>
      <c r="B17" s="41" t="s">
        <v>27</v>
      </c>
      <c r="C17" s="41"/>
      <c r="D17" s="11">
        <v>237621900</v>
      </c>
      <c r="E17" s="11">
        <f>[1]Munka1!$D$40</f>
        <v>318750650</v>
      </c>
      <c r="F17" s="11">
        <f>[4]Munka1!$G$50</f>
        <v>267328913</v>
      </c>
      <c r="G17" s="11">
        <v>202273153</v>
      </c>
      <c r="H17" s="11">
        <f>[1]Munka1!$E$40</f>
        <v>227954523</v>
      </c>
      <c r="I17" s="11">
        <f>[4]Munka1!$G$62</f>
        <v>225568625</v>
      </c>
      <c r="J17" s="11">
        <v>171527614</v>
      </c>
      <c r="K17" s="11">
        <f>[1]Munka1!$F$40</f>
        <v>181921034</v>
      </c>
      <c r="L17" s="11">
        <f>[4]Munka1!$G$67</f>
        <v>181687048</v>
      </c>
      <c r="M17" s="11">
        <v>30009695</v>
      </c>
      <c r="N17" s="11">
        <f>[1]Munka1!$G$40</f>
        <v>33914357</v>
      </c>
      <c r="O17" s="11">
        <f>[4]Munka1!$G$72</f>
        <v>33646886</v>
      </c>
      <c r="P17" s="11">
        <f>D17+G17+J17+M17</f>
        <v>641432362</v>
      </c>
      <c r="Q17" s="11">
        <f t="shared" ref="Q17:Q20" si="3">E17+H17+K17+N17</f>
        <v>762540564</v>
      </c>
      <c r="R17" s="11">
        <f t="shared" ref="R17:R20" si="4">F17+I17+L17+O17</f>
        <v>708231472</v>
      </c>
      <c r="S17" s="27">
        <f>R17/Q17</f>
        <v>0.92877875018856049</v>
      </c>
      <c r="T17" s="14"/>
    </row>
    <row r="18" spans="1:262" s="1" customFormat="1" ht="30" customHeight="1" x14ac:dyDescent="0.2">
      <c r="A18" s="48"/>
      <c r="B18" s="41" t="s">
        <v>28</v>
      </c>
      <c r="C18" s="41"/>
      <c r="D18" s="11">
        <v>327162121</v>
      </c>
      <c r="E18" s="11">
        <f>[1]Munka1!$D$48</f>
        <v>342380651</v>
      </c>
      <c r="F18" s="11">
        <f>[5]Munka1!$I$95</f>
        <v>98661911</v>
      </c>
      <c r="G18" s="11">
        <v>0</v>
      </c>
      <c r="H18" s="11">
        <f>[1]Munka1!$E$48</f>
        <v>140183</v>
      </c>
      <c r="I18" s="11">
        <f>[5]Munka1!$I$122</f>
        <v>128611</v>
      </c>
      <c r="J18" s="11">
        <v>0</v>
      </c>
      <c r="K18" s="11">
        <f>[1]Munka1!$F$48</f>
        <v>1251000</v>
      </c>
      <c r="L18" s="11">
        <f>[5]Munka1!$I$145</f>
        <v>1251000</v>
      </c>
      <c r="M18" s="11">
        <v>0</v>
      </c>
      <c r="N18" s="11">
        <f>[1]Munka1!$G$48</f>
        <v>1813907</v>
      </c>
      <c r="O18" s="11">
        <f>[5]Munka1!$I$164</f>
        <v>1813907</v>
      </c>
      <c r="P18" s="11">
        <f t="shared" ref="P18:P20" si="5">D18+G18+J18+M18</f>
        <v>327162121</v>
      </c>
      <c r="Q18" s="11">
        <f t="shared" si="3"/>
        <v>345585741</v>
      </c>
      <c r="R18" s="11">
        <f t="shared" si="4"/>
        <v>101855429</v>
      </c>
      <c r="S18" s="27">
        <f t="shared" ref="S18:S21" si="6">R18/Q18</f>
        <v>0.29473273030671715</v>
      </c>
      <c r="T18" s="14"/>
    </row>
    <row r="19" spans="1:262" s="1" customFormat="1" ht="30" customHeight="1" x14ac:dyDescent="0.2">
      <c r="A19" s="48"/>
      <c r="B19" s="41" t="s">
        <v>24</v>
      </c>
      <c r="C19" s="41"/>
      <c r="D19" s="11">
        <f>SUM(D17:D18)</f>
        <v>564784021</v>
      </c>
      <c r="E19" s="11">
        <f t="shared" ref="E19:R19" si="7">SUM(E17:E18)</f>
        <v>661131301</v>
      </c>
      <c r="F19" s="11">
        <f t="shared" si="7"/>
        <v>365990824</v>
      </c>
      <c r="G19" s="11">
        <f t="shared" si="7"/>
        <v>202273153</v>
      </c>
      <c r="H19" s="11">
        <f t="shared" si="7"/>
        <v>228094706</v>
      </c>
      <c r="I19" s="11">
        <f t="shared" si="7"/>
        <v>225697236</v>
      </c>
      <c r="J19" s="11">
        <f t="shared" si="7"/>
        <v>171527614</v>
      </c>
      <c r="K19" s="11">
        <f t="shared" si="7"/>
        <v>183172034</v>
      </c>
      <c r="L19" s="11">
        <f t="shared" si="7"/>
        <v>182938048</v>
      </c>
      <c r="M19" s="11">
        <f t="shared" si="7"/>
        <v>30009695</v>
      </c>
      <c r="N19" s="11">
        <f t="shared" si="7"/>
        <v>35728264</v>
      </c>
      <c r="O19" s="11">
        <f t="shared" si="7"/>
        <v>35460793</v>
      </c>
      <c r="P19" s="11">
        <f t="shared" si="5"/>
        <v>968594483</v>
      </c>
      <c r="Q19" s="11">
        <f t="shared" si="3"/>
        <v>1108126305</v>
      </c>
      <c r="R19" s="11">
        <f t="shared" si="7"/>
        <v>810086901</v>
      </c>
      <c r="S19" s="27">
        <f t="shared" si="6"/>
        <v>0.73104202774069149</v>
      </c>
      <c r="T19" s="18">
        <f>SUM(S17,S18)</f>
        <v>1.2235114804952776</v>
      </c>
    </row>
    <row r="20" spans="1:262" s="1" customFormat="1" ht="30" customHeight="1" x14ac:dyDescent="0.2">
      <c r="A20" s="48"/>
      <c r="B20" s="41" t="s">
        <v>25</v>
      </c>
      <c r="C20" s="41"/>
      <c r="D20" s="11">
        <v>353280140</v>
      </c>
      <c r="E20" s="11">
        <f>[1]Munka1!$D$64</f>
        <v>379895964</v>
      </c>
      <c r="F20" s="11">
        <f>[6]Munka1!$I$27</f>
        <v>379895964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f t="shared" si="5"/>
        <v>353280140</v>
      </c>
      <c r="Q20" s="11">
        <f t="shared" si="3"/>
        <v>379895964</v>
      </c>
      <c r="R20" s="11">
        <f t="shared" si="4"/>
        <v>379895964</v>
      </c>
      <c r="S20" s="27">
        <f t="shared" si="6"/>
        <v>1</v>
      </c>
      <c r="T20" s="18"/>
      <c r="JB20" s="3"/>
    </row>
    <row r="21" spans="1:262" s="2" customFormat="1" ht="30" customHeight="1" x14ac:dyDescent="0.2">
      <c r="A21" s="48"/>
      <c r="B21" s="51" t="s">
        <v>26</v>
      </c>
      <c r="C21" s="51"/>
      <c r="D21" s="12">
        <f>SUM(D19:D20)</f>
        <v>918064161</v>
      </c>
      <c r="E21" s="12">
        <f t="shared" ref="E21:R21" si="8">SUM(E19:E20)</f>
        <v>1041027265</v>
      </c>
      <c r="F21" s="12">
        <f t="shared" si="8"/>
        <v>745886788</v>
      </c>
      <c r="G21" s="12">
        <f t="shared" si="8"/>
        <v>202273153</v>
      </c>
      <c r="H21" s="12">
        <f t="shared" si="8"/>
        <v>228094706</v>
      </c>
      <c r="I21" s="12">
        <f t="shared" si="8"/>
        <v>225697236</v>
      </c>
      <c r="J21" s="12">
        <f t="shared" si="8"/>
        <v>171527614</v>
      </c>
      <c r="K21" s="12">
        <f t="shared" si="8"/>
        <v>183172034</v>
      </c>
      <c r="L21" s="12">
        <f t="shared" si="8"/>
        <v>182938048</v>
      </c>
      <c r="M21" s="12">
        <f t="shared" si="8"/>
        <v>30009695</v>
      </c>
      <c r="N21" s="12">
        <f t="shared" si="8"/>
        <v>35728264</v>
      </c>
      <c r="O21" s="12">
        <f t="shared" si="8"/>
        <v>35460793</v>
      </c>
      <c r="P21" s="12">
        <f t="shared" si="8"/>
        <v>1321874623</v>
      </c>
      <c r="Q21" s="12">
        <f t="shared" si="8"/>
        <v>1488022269</v>
      </c>
      <c r="R21" s="30">
        <f t="shared" si="8"/>
        <v>1189982865</v>
      </c>
      <c r="S21" s="28">
        <f t="shared" si="6"/>
        <v>0.79970769913255912</v>
      </c>
      <c r="T21" s="17">
        <f>SUM(S19,S20)</f>
        <v>1.7310420277406915</v>
      </c>
    </row>
    <row r="22" spans="1:262" s="1" customFormat="1" ht="39" customHeight="1" x14ac:dyDescent="0.2">
      <c r="A22" s="49" t="s">
        <v>3</v>
      </c>
      <c r="B22" s="41" t="s">
        <v>23</v>
      </c>
      <c r="C22" s="41"/>
      <c r="D22" s="11">
        <f>D13-D21</f>
        <v>0</v>
      </c>
      <c r="E22" s="11">
        <f t="shared" ref="E22:R22" si="9">E13-E21</f>
        <v>0</v>
      </c>
      <c r="F22" s="11">
        <f t="shared" si="9"/>
        <v>61407815</v>
      </c>
      <c r="G22" s="11">
        <f t="shared" si="9"/>
        <v>0</v>
      </c>
      <c r="H22" s="11">
        <f t="shared" si="9"/>
        <v>0</v>
      </c>
      <c r="I22" s="11">
        <f t="shared" si="9"/>
        <v>2397470</v>
      </c>
      <c r="J22" s="11">
        <f t="shared" si="9"/>
        <v>0</v>
      </c>
      <c r="K22" s="11">
        <f t="shared" si="9"/>
        <v>0</v>
      </c>
      <c r="L22" s="11">
        <f t="shared" si="9"/>
        <v>538941</v>
      </c>
      <c r="M22" s="11">
        <f t="shared" si="9"/>
        <v>0</v>
      </c>
      <c r="N22" s="11">
        <f t="shared" si="9"/>
        <v>0</v>
      </c>
      <c r="O22" s="11">
        <f t="shared" si="9"/>
        <v>577188</v>
      </c>
      <c r="P22" s="11">
        <f t="shared" si="9"/>
        <v>0</v>
      </c>
      <c r="Q22" s="11">
        <f t="shared" si="9"/>
        <v>0</v>
      </c>
      <c r="R22" s="11">
        <f t="shared" si="9"/>
        <v>64921414</v>
      </c>
      <c r="S22" s="11"/>
      <c r="T22" s="15">
        <f>SUM(S13-S21)</f>
        <v>4.3629329582298149E-2</v>
      </c>
    </row>
    <row r="23" spans="1:262" s="1" customFormat="1" ht="25.5" customHeight="1" x14ac:dyDescent="0.2">
      <c r="A23" s="50"/>
      <c r="B23" s="42"/>
      <c r="C23" s="43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3"/>
      <c r="T23" s="14"/>
    </row>
  </sheetData>
  <mergeCells count="30">
    <mergeCell ref="B23:C23"/>
    <mergeCell ref="A10:A14"/>
    <mergeCell ref="A15:A21"/>
    <mergeCell ref="A22:A23"/>
    <mergeCell ref="B13:C13"/>
    <mergeCell ref="B12:C12"/>
    <mergeCell ref="B22:C22"/>
    <mergeCell ref="B21:C21"/>
    <mergeCell ref="B20:C20"/>
    <mergeCell ref="B16:C16"/>
    <mergeCell ref="B19:C19"/>
    <mergeCell ref="B17:C17"/>
    <mergeCell ref="B18:C18"/>
    <mergeCell ref="B14:C14"/>
    <mergeCell ref="B15:C15"/>
    <mergeCell ref="B10:C10"/>
    <mergeCell ref="B11:C11"/>
    <mergeCell ref="D8:F8"/>
    <mergeCell ref="G8:I8"/>
    <mergeCell ref="J8:L8"/>
    <mergeCell ref="A3:S3"/>
    <mergeCell ref="T3:W3"/>
    <mergeCell ref="A1:S1"/>
    <mergeCell ref="P8:R8"/>
    <mergeCell ref="S8:S9"/>
    <mergeCell ref="A5:S5"/>
    <mergeCell ref="A6:S6"/>
    <mergeCell ref="A8:C8"/>
    <mergeCell ref="M8:O8"/>
    <mergeCell ref="A2:S2"/>
  </mergeCells>
  <phoneticPr fontId="0" type="noConversion"/>
  <pageMargins left="0.55118110236220474" right="0.35433070866141736" top="0.39370078740157483" bottom="0.51181102362204722" header="0.31496062992125984" footer="0.39370078740157483"/>
  <pageSetup paperSize="9" scale="36" fitToHeight="0" orientation="landscape" verticalDpi="300" r:id="rId1"/>
  <headerFooter alignWithMargins="0">
    <oddFooter>&amp;P. oldal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026CF-1FDC-44F9-8DBB-89314D236E18}">
  <dimension ref="A1:I10"/>
  <sheetViews>
    <sheetView workbookViewId="0">
      <selection activeCell="N30" sqref="N30"/>
    </sheetView>
  </sheetViews>
  <sheetFormatPr defaultRowHeight="12.75" x14ac:dyDescent="0.2"/>
  <cols>
    <col min="1" max="1" width="29" bestFit="1" customWidth="1"/>
    <col min="2" max="2" width="12.7109375" style="31" bestFit="1" customWidth="1"/>
    <col min="3" max="7" width="11.140625" style="31" bestFit="1" customWidth="1"/>
    <col min="8" max="9" width="10.140625" style="31" bestFit="1" customWidth="1"/>
  </cols>
  <sheetData>
    <row r="1" spans="1:9" x14ac:dyDescent="0.2">
      <c r="B1" s="31" t="s">
        <v>11</v>
      </c>
      <c r="D1" s="31" t="s">
        <v>13</v>
      </c>
      <c r="F1" s="31" t="s">
        <v>12</v>
      </c>
      <c r="H1" s="31" t="s">
        <v>14</v>
      </c>
    </row>
    <row r="2" spans="1:9" x14ac:dyDescent="0.2">
      <c r="B2" s="32" t="s">
        <v>30</v>
      </c>
      <c r="C2" s="32" t="s">
        <v>17</v>
      </c>
      <c r="D2" s="32" t="s">
        <v>30</v>
      </c>
      <c r="E2" s="32" t="s">
        <v>17</v>
      </c>
      <c r="F2" s="32" t="s">
        <v>30</v>
      </c>
      <c r="G2" s="32" t="s">
        <v>17</v>
      </c>
      <c r="H2" s="32" t="s">
        <v>30</v>
      </c>
      <c r="I2" s="32" t="s">
        <v>17</v>
      </c>
    </row>
    <row r="3" spans="1:9" x14ac:dyDescent="0.2">
      <c r="A3" t="s">
        <v>19</v>
      </c>
      <c r="B3" s="31">
        <v>911769433</v>
      </c>
      <c r="C3" s="31">
        <v>678036771</v>
      </c>
      <c r="D3" s="31">
        <v>72915432</v>
      </c>
      <c r="E3" s="31">
        <v>72915432</v>
      </c>
      <c r="F3" s="31">
        <v>3620836</v>
      </c>
      <c r="G3" s="31">
        <v>3925791</v>
      </c>
      <c r="H3" s="31">
        <v>1791268</v>
      </c>
      <c r="I3" s="31">
        <v>2100985</v>
      </c>
    </row>
    <row r="4" spans="1:9" x14ac:dyDescent="0.2">
      <c r="A4" t="s">
        <v>20</v>
      </c>
      <c r="B4" s="31">
        <v>129257832</v>
      </c>
      <c r="C4" s="31">
        <v>129257832</v>
      </c>
      <c r="D4" s="31">
        <v>155179274</v>
      </c>
      <c r="E4" s="31">
        <v>155179274</v>
      </c>
      <c r="F4" s="31">
        <v>179551198</v>
      </c>
      <c r="G4" s="31">
        <v>179551198</v>
      </c>
      <c r="H4" s="31">
        <v>33936996</v>
      </c>
      <c r="I4" s="31">
        <v>33936996</v>
      </c>
    </row>
    <row r="5" spans="1:9" x14ac:dyDescent="0.2">
      <c r="A5" t="s">
        <v>21</v>
      </c>
      <c r="B5" s="31">
        <v>1041027265</v>
      </c>
      <c r="C5" s="31">
        <v>807294603</v>
      </c>
      <c r="D5" s="31">
        <v>228094706</v>
      </c>
      <c r="E5" s="31">
        <v>228094706</v>
      </c>
      <c r="F5" s="31">
        <v>183172034</v>
      </c>
      <c r="G5" s="31">
        <v>183476989</v>
      </c>
      <c r="H5" s="31">
        <v>35728264</v>
      </c>
      <c r="I5" s="31">
        <v>36037981</v>
      </c>
    </row>
    <row r="6" spans="1:9" x14ac:dyDescent="0.2">
      <c r="A6" t="s">
        <v>27</v>
      </c>
      <c r="B6" s="31">
        <v>318750650</v>
      </c>
      <c r="C6" s="31">
        <v>267328913</v>
      </c>
      <c r="D6" s="31">
        <v>227954523</v>
      </c>
      <c r="E6" s="31">
        <v>225568625</v>
      </c>
      <c r="F6" s="31">
        <v>181921034</v>
      </c>
      <c r="G6" s="31">
        <v>181687048</v>
      </c>
      <c r="H6" s="31">
        <v>33914357</v>
      </c>
      <c r="I6" s="31">
        <v>33646886</v>
      </c>
    </row>
    <row r="7" spans="1:9" x14ac:dyDescent="0.2">
      <c r="A7" t="s">
        <v>28</v>
      </c>
      <c r="B7" s="31">
        <v>342380651</v>
      </c>
      <c r="C7" s="31">
        <v>98661911</v>
      </c>
      <c r="D7" s="31">
        <v>140183</v>
      </c>
      <c r="E7" s="31">
        <v>128611</v>
      </c>
      <c r="F7" s="31">
        <v>1251000</v>
      </c>
      <c r="G7" s="31">
        <v>1251000</v>
      </c>
      <c r="H7" s="31">
        <v>1813907</v>
      </c>
      <c r="I7" s="31">
        <v>1813907</v>
      </c>
    </row>
    <row r="8" spans="1:9" x14ac:dyDescent="0.2">
      <c r="A8" t="s">
        <v>24</v>
      </c>
      <c r="B8" s="31">
        <v>661131301</v>
      </c>
      <c r="C8" s="31">
        <v>365990824</v>
      </c>
      <c r="D8" s="31">
        <v>228094706</v>
      </c>
      <c r="E8" s="31">
        <v>225697236</v>
      </c>
      <c r="F8" s="31">
        <v>183172034</v>
      </c>
      <c r="G8" s="31">
        <v>182938048</v>
      </c>
      <c r="H8" s="31">
        <v>35728264</v>
      </c>
      <c r="I8" s="31">
        <v>35460793</v>
      </c>
    </row>
    <row r="9" spans="1:9" x14ac:dyDescent="0.2">
      <c r="A9" t="s">
        <v>25</v>
      </c>
      <c r="B9" s="31">
        <v>379895964</v>
      </c>
      <c r="C9" s="31">
        <v>379895964</v>
      </c>
      <c r="D9" s="31">
        <v>0</v>
      </c>
      <c r="E9" s="31">
        <v>0</v>
      </c>
      <c r="F9" s="31">
        <v>0</v>
      </c>
      <c r="G9" s="31">
        <v>0</v>
      </c>
      <c r="H9" s="31">
        <v>0</v>
      </c>
      <c r="I9" s="31">
        <v>0</v>
      </c>
    </row>
    <row r="10" spans="1:9" x14ac:dyDescent="0.2">
      <c r="A10" t="s">
        <v>26</v>
      </c>
      <c r="B10" s="31">
        <v>1041027265</v>
      </c>
      <c r="C10" s="31">
        <v>745886788</v>
      </c>
      <c r="D10" s="31">
        <v>228094706</v>
      </c>
      <c r="E10" s="31">
        <v>225697236</v>
      </c>
      <c r="F10" s="31">
        <v>183172034</v>
      </c>
      <c r="G10" s="31">
        <v>182938048</v>
      </c>
      <c r="H10" s="31">
        <v>35728264</v>
      </c>
      <c r="I10" s="31">
        <v>35460793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2</vt:i4>
      </vt:variant>
    </vt:vector>
  </HeadingPairs>
  <TitlesOfParts>
    <vt:vector size="4" baseType="lpstr">
      <vt:lpstr>Munka1</vt:lpstr>
      <vt:lpstr>Munka5</vt:lpstr>
      <vt:lpstr>Munka1!Nyomtatási_cím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Nanassy Monika</dc:creator>
  <cp:lastModifiedBy>Tamás Hivatal</cp:lastModifiedBy>
  <cp:lastPrinted>2024-11-07T13:56:32Z</cp:lastPrinted>
  <dcterms:created xsi:type="dcterms:W3CDTF">2005-02-10T14:05:00Z</dcterms:created>
  <dcterms:modified xsi:type="dcterms:W3CDTF">2026-05-19T09:56:47Z</dcterms:modified>
</cp:coreProperties>
</file>