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6A6B1851-4E3D-41C5-95E5-B1E1BD4060A8}" xr6:coauthVersionLast="47" xr6:coauthVersionMax="47" xr10:uidLastSave="{00000000-0000-0000-0000-000000000000}"/>
  <bookViews>
    <workbookView xWindow="-120" yWindow="-120" windowWidth="20730" windowHeight="11160" tabRatio="202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Print_Titles" localSheetId="0">Munka1!$8:$8</definedName>
    <definedName name="_xlnm.Print_Area" localSheetId="0">Munka1!$A$1:$J$28</definedName>
  </definedNames>
  <calcPr calcId="181029"/>
</workbook>
</file>

<file path=xl/calcChain.xml><?xml version="1.0" encoding="utf-8"?>
<calcChain xmlns="http://schemas.openxmlformats.org/spreadsheetml/2006/main">
  <c r="H24" i="1" l="1"/>
  <c r="H25" i="1"/>
  <c r="H23" i="1"/>
  <c r="H20" i="1"/>
  <c r="H18" i="1" s="1"/>
  <c r="H17" i="1" s="1"/>
  <c r="H19" i="1"/>
  <c r="D10" i="1"/>
  <c r="E10" i="1"/>
  <c r="F10" i="1"/>
  <c r="G10" i="1"/>
  <c r="H10" i="1"/>
  <c r="D22" i="1"/>
  <c r="E22" i="1"/>
  <c r="F22" i="1"/>
  <c r="G22" i="1"/>
  <c r="E18" i="1"/>
  <c r="E17" i="1" s="1"/>
  <c r="F18" i="1"/>
  <c r="F17" i="1" s="1"/>
  <c r="G18" i="1"/>
  <c r="I18" i="1"/>
  <c r="D17" i="1"/>
  <c r="G17" i="1"/>
  <c r="H22" i="1" l="1"/>
  <c r="E27" i="1"/>
  <c r="G27" i="1"/>
  <c r="H11" i="1"/>
  <c r="J11" i="1" s="1"/>
  <c r="J10" i="1" s="1"/>
  <c r="H14" i="1"/>
  <c r="H27" i="1"/>
  <c r="J18" i="1" l="1"/>
  <c r="J17" i="1" s="1"/>
  <c r="J25" i="1"/>
  <c r="J24" i="1"/>
  <c r="J23" i="1"/>
  <c r="J20" i="1"/>
  <c r="J19" i="1"/>
  <c r="J14" i="1"/>
  <c r="E14" i="1"/>
  <c r="F14" i="1"/>
  <c r="G14" i="1"/>
  <c r="I14" i="1"/>
  <c r="I10" i="1"/>
  <c r="I22" i="1"/>
  <c r="J22" i="1" s="1"/>
  <c r="I17" i="1"/>
  <c r="D18" i="1"/>
  <c r="F20" i="1"/>
  <c r="I27" i="1" l="1"/>
  <c r="J27" i="1" s="1"/>
  <c r="F19" i="1"/>
  <c r="D14" i="1"/>
  <c r="D11" i="1"/>
  <c r="D25" i="1" l="1"/>
  <c r="F25" i="1" s="1"/>
  <c r="D24" i="1"/>
  <c r="F24" i="1" s="1"/>
  <c r="D23" i="1"/>
  <c r="F23" i="1" s="1"/>
  <c r="F27" i="1" s="1"/>
  <c r="D27" i="1" l="1"/>
  <c r="C31" i="1" l="1"/>
  <c r="C32" i="1" l="1"/>
  <c r="C33" i="1" s="1"/>
</calcChain>
</file>

<file path=xl/sharedStrings.xml><?xml version="1.0" encoding="utf-8"?>
<sst xmlns="http://schemas.openxmlformats.org/spreadsheetml/2006/main" count="38" uniqueCount="32">
  <si>
    <t>I.</t>
  </si>
  <si>
    <t>1.</t>
  </si>
  <si>
    <t>III.</t>
  </si>
  <si>
    <t>II.</t>
  </si>
  <si>
    <t>Adatok Ft-ban</t>
  </si>
  <si>
    <t>Eredeti előirányzat</t>
  </si>
  <si>
    <t>Megnevezés</t>
  </si>
  <si>
    <t>5. melléklet</t>
  </si>
  <si>
    <t>2.</t>
  </si>
  <si>
    <t>3.</t>
  </si>
  <si>
    <t>IV.</t>
  </si>
  <si>
    <t>Finanszírozási kiadások összesen</t>
  </si>
  <si>
    <t xml:space="preserve"> -</t>
  </si>
  <si>
    <t>K9111 Hosszú lejáratú hitelek, kölcsönök visszafizetése pénzügyi vállalkozásnak</t>
  </si>
  <si>
    <t>K9112 Likviditási célú hitelek, kölcsönök törlesztése</t>
  </si>
  <si>
    <t>K914 Államháztartáson belüli megelőlegezések visszafizetése</t>
  </si>
  <si>
    <t>K915 Központi, irányítószervi támogatás</t>
  </si>
  <si>
    <t>-</t>
  </si>
  <si>
    <t>Biharnagybajom Községi Önkormányzat</t>
  </si>
  <si>
    <t>Biharnagybajomi Polgármesteri Hivatal</t>
  </si>
  <si>
    <t>Mosoly-Vár óvoda</t>
  </si>
  <si>
    <t>Bajomi Biztos Pont Szociális Intézmény és Biztos Kezdet Gyerekház</t>
  </si>
  <si>
    <t xml:space="preserve">Biharnagybajom Községi Önkormányzat 2025. évi finanszírozási kiadásai                                                                                                                                                                         </t>
  </si>
  <si>
    <t>2025. 00. havi nettó finanszírozás</t>
  </si>
  <si>
    <t>Előirányzat változás</t>
  </si>
  <si>
    <t>Módosított előirányzat
2025.06.30-án</t>
  </si>
  <si>
    <t>Közfoglalkoztatás nettó forgótőke visszafizetése</t>
  </si>
  <si>
    <t>Teljesítés %</t>
  </si>
  <si>
    <t>Módosított előirányzat</t>
  </si>
  <si>
    <t>Teljesítés</t>
  </si>
  <si>
    <t>2025. évi költségvetési beszámoló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</si>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</sst>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2" x14ac:knownFonts="1">
    <font>
      <sz val="10"/>
      <name val="Arial CE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i/>
      <sz val="14"/>
      <name val="Times New Roman"/>
      <family val="1"/>
      <charset val="238"/>
    </font>
    <font>
      <i/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b/>
      <i/>
      <sz val="14"/>
      <name val="Times New Roman"/>
      <family val="1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4" fillId="2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vertical="center"/>
    </xf>
    <xf numFmtId="10" fontId="2" fillId="0" borderId="1" xfId="1" applyNumberFormat="1" applyFont="1" applyBorder="1" applyAlignment="1">
      <alignment horizontal="center" vertical="center" wrapText="1"/>
    </xf>
    <xf numFmtId="10" fontId="4" fillId="2" borderId="1" xfId="1" applyNumberFormat="1" applyFont="1" applyFill="1" applyBorder="1" applyAlignment="1">
      <alignment horizontal="right" vertical="center"/>
    </xf>
    <xf numFmtId="10" fontId="1" fillId="0" borderId="0" xfId="1" applyNumberFormat="1" applyFont="1" applyAlignment="1">
      <alignment horizontal="right" vertical="center"/>
    </xf>
    <xf numFmtId="10" fontId="1" fillId="0" borderId="1" xfId="1" applyNumberFormat="1" applyFont="1" applyBorder="1" applyAlignment="1">
      <alignment horizontal="right" vertical="center"/>
    </xf>
    <xf numFmtId="10" fontId="5" fillId="0" borderId="1" xfId="1" applyNumberFormat="1" applyFont="1" applyBorder="1" applyAlignment="1">
      <alignment horizontal="right" vertical="center"/>
    </xf>
    <xf numFmtId="10" fontId="7" fillId="0" borderId="1" xfId="1" applyNumberFormat="1" applyFont="1" applyBorder="1" applyAlignment="1">
      <alignment horizontal="right" vertical="center"/>
    </xf>
    <xf numFmtId="10" fontId="4" fillId="3" borderId="1" xfId="1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5.%20mell&#233;klet%202025_1v_k&#233;sz_20250930.xlsx" TargetMode="External"/><Relationship Id="rId1" Type="http://schemas.openxmlformats.org/officeDocument/2006/relationships/externalLinkPath" Target="/K&#214;LTS&#201;GVET&#201;S/2025/2%20m&#243;dos&#237;t&#225;s/5.%20mell&#233;klet%202025_1v_k&#233;sz_2025093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3%20m&#243;dos&#237;t&#225;s\5.%20mell&#233;klet%202025_1v_k&#233;sz_20251231.xlsx" TargetMode="External"/><Relationship Id="rId1" Type="http://schemas.openxmlformats.org/officeDocument/2006/relationships/externalLinkPath" Target="/K&#214;LTS&#201;GVET&#201;S/2025/3%20m&#243;dos&#237;t&#225;s/5.%20mell&#233;klet%202025_1v_k&#233;sz_2025123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2.%20mell&#233;klet%202025_1v_k&#233;sz.xlsx" TargetMode="External"/><Relationship Id="rId1" Type="http://schemas.openxmlformats.org/officeDocument/2006/relationships/externalLinkPath" Target="/K&#214;LTS&#201;GVET&#201;S/2025/V&#233;gleges/2025/2.%20mell&#233;klet%202025_1v_k&#233;sz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1.%20mell&#233;klet%202025_1v_k&#233;sz.xlsx" TargetMode="External"/><Relationship Id="rId1" Type="http://schemas.openxmlformats.org/officeDocument/2006/relationships/externalLinkPath" Target="/K&#214;LTS&#201;GVET&#201;S/2025/V&#233;gleges/2025/1.%20mell&#233;klet%202025_1v_k&#233;sz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V&#233;gleges\2025\3.%20mell&#233;klet%202025_1v_k&#233;sz.xlsx" TargetMode="External"/><Relationship Id="rId1" Type="http://schemas.openxmlformats.org/officeDocument/2006/relationships/externalLinkPath" Target="/K&#214;LTS&#201;GVET&#201;S/2025/V&#233;gleges/2025/3.%20mell&#233;klet%202025_1v_k&#233;sz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V&#233;gleges\2025\4.%20mell&#233;klet%202025_1v_k&#233;sz.xlsx" TargetMode="External"/><Relationship Id="rId1" Type="http://schemas.openxmlformats.org/officeDocument/2006/relationships/externalLinkPath" Target="/K&#214;LTS&#201;GVET&#201;S/2025/V&#233;gleges/2025/4.%20mell&#233;klet%202025_1v_k&#233;s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0">
          <cell r="H10">
            <v>0</v>
          </cell>
        </row>
        <row r="11">
          <cell r="H11">
            <v>0</v>
          </cell>
        </row>
        <row r="14">
          <cell r="H14">
            <v>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9">
          <cell r="J19">
            <v>13100091</v>
          </cell>
        </row>
        <row r="20">
          <cell r="J20">
            <v>1162740</v>
          </cell>
        </row>
        <row r="23">
          <cell r="J23">
            <v>152416947</v>
          </cell>
        </row>
        <row r="24">
          <cell r="J24">
            <v>179425186</v>
          </cell>
        </row>
        <row r="25">
          <cell r="J25">
            <v>33791000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115594102</v>
          </cell>
        </row>
        <row r="70">
          <cell r="D70">
            <v>140270067</v>
          </cell>
        </row>
        <row r="71">
          <cell r="D71">
            <v>170498056</v>
          </cell>
        </row>
        <row r="72">
          <cell r="D72">
            <v>29411926</v>
          </cell>
        </row>
        <row r="79">
          <cell r="D79">
            <v>455774151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6">
          <cell r="D16">
            <v>170498056</v>
          </cell>
        </row>
        <row r="153">
          <cell r="D153">
            <v>866100472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54">
          <cell r="H54">
            <v>1900000</v>
          </cell>
        </row>
        <row r="109">
          <cell r="E109">
            <v>641432362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67">
          <cell r="D67">
            <v>327162121</v>
          </cell>
        </row>
        <row r="143">
          <cell r="D143">
            <v>327162121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view="pageBreakPreview" topLeftCell="A2" zoomScale="70" zoomScaleNormal="100" zoomScaleSheetLayoutView="70" workbookViewId="0">
      <selection activeCell="M6" sqref="M6"/>
    </sheetView>
  </sheetViews>
  <sheetFormatPr defaultColWidth="9.140625" defaultRowHeight="18.75" x14ac:dyDescent="0.2"/>
  <cols>
    <col min="1" max="1" width="3.28515625" style="6" customWidth="1"/>
    <col min="2" max="2" width="2.85546875" style="6" customWidth="1"/>
    <col min="3" max="3" width="133" style="7" customWidth="1"/>
    <col min="4" max="4" width="23.28515625" style="8" customWidth="1"/>
    <col min="5" max="5" width="17.28515625" style="7" hidden="1" customWidth="1"/>
    <col min="6" max="6" width="20.7109375" style="7" hidden="1" customWidth="1"/>
    <col min="7" max="7" width="15.7109375" style="7" hidden="1" customWidth="1"/>
    <col min="8" max="8" width="19.5703125" style="7" customWidth="1"/>
    <col min="9" max="9" width="19" style="11" customWidth="1"/>
    <col min="10" max="10" width="15.5703125" style="32" customWidth="1"/>
    <col min="11" max="16384" width="9.140625" style="7"/>
  </cols>
  <sheetData>
    <row r="1" spans="1:12" ht="19.5" customHeight="1" x14ac:dyDescent="0.2">
      <c r="A1" s="37" t="s">
        <v>7</v>
      </c>
      <c r="B1" s="37"/>
      <c r="C1" s="37"/>
      <c r="D1" s="37"/>
      <c r="E1" s="37"/>
      <c r="F1" s="37"/>
      <c r="G1" s="37"/>
      <c r="H1" s="37"/>
      <c r="I1" s="37"/>
      <c r="J1" s="37"/>
    </row>
    <row r="2" spans="1:12" ht="19.5" customHeight="1" x14ac:dyDescent="0.2">
      <c r="A2" s="47" t="s">
        <v>31</v>
      </c>
      <c r="B2" s="47"/>
      <c r="C2" s="47"/>
      <c r="D2" s="47"/>
      <c r="E2" s="47"/>
      <c r="F2" s="47"/>
      <c r="G2" s="47"/>
      <c r="H2" s="47"/>
      <c r="I2" s="47"/>
      <c r="J2" s="47"/>
    </row>
    <row r="3" spans="1:12" ht="19.5" customHeight="1" x14ac:dyDescent="0.2">
      <c r="A3" s="43" t="s">
        <v>30</v>
      </c>
      <c r="B3" s="43"/>
      <c r="C3" s="43"/>
      <c r="D3" s="43"/>
      <c r="E3" s="43"/>
      <c r="F3" s="43"/>
      <c r="G3" s="43"/>
      <c r="H3" s="43"/>
      <c r="I3" s="43"/>
      <c r="J3" s="43"/>
      <c r="K3" s="46"/>
      <c r="L3" s="46"/>
    </row>
    <row r="4" spans="1:12" ht="19.5" customHeight="1" x14ac:dyDescent="0.2"/>
    <row r="5" spans="1:12" ht="34.15" customHeight="1" x14ac:dyDescent="0.2">
      <c r="A5" s="38" t="s">
        <v>22</v>
      </c>
      <c r="B5" s="38"/>
      <c r="C5" s="38"/>
      <c r="D5" s="38"/>
      <c r="E5" s="38"/>
      <c r="F5" s="38"/>
      <c r="G5" s="38"/>
      <c r="H5" s="38"/>
      <c r="I5" s="38"/>
      <c r="J5" s="38"/>
    </row>
    <row r="6" spans="1:12" ht="34.15" customHeight="1" x14ac:dyDescent="0.2">
      <c r="A6" s="38"/>
      <c r="B6" s="39"/>
      <c r="C6" s="39"/>
      <c r="D6" s="39"/>
    </row>
    <row r="7" spans="1:12" ht="19.5" customHeight="1" x14ac:dyDescent="0.2">
      <c r="A7" s="45" t="s">
        <v>4</v>
      </c>
      <c r="B7" s="45"/>
      <c r="C7" s="45"/>
      <c r="D7" s="45"/>
      <c r="E7" s="45"/>
      <c r="F7" s="45"/>
      <c r="G7" s="45"/>
      <c r="H7" s="45"/>
      <c r="I7" s="45"/>
      <c r="J7" s="45"/>
    </row>
    <row r="8" spans="1:12" s="6" customFormat="1" ht="64.900000000000006" customHeight="1" x14ac:dyDescent="0.2">
      <c r="A8" s="40" t="s">
        <v>6</v>
      </c>
      <c r="B8" s="41"/>
      <c r="C8" s="41"/>
      <c r="D8" s="9" t="s">
        <v>5</v>
      </c>
      <c r="E8" s="23" t="s">
        <v>24</v>
      </c>
      <c r="F8" s="9" t="s">
        <v>25</v>
      </c>
      <c r="G8" s="23" t="s">
        <v>24</v>
      </c>
      <c r="H8" s="9" t="s">
        <v>28</v>
      </c>
      <c r="I8" s="25" t="s">
        <v>29</v>
      </c>
      <c r="J8" s="30" t="s">
        <v>27</v>
      </c>
    </row>
    <row r="9" spans="1:12" s="6" customFormat="1" ht="24" customHeight="1" x14ac:dyDescent="0.2">
      <c r="A9" s="20"/>
      <c r="B9" s="21"/>
      <c r="C9" s="21"/>
      <c r="D9" s="22"/>
      <c r="E9" s="2"/>
      <c r="F9" s="2"/>
      <c r="G9" s="2"/>
      <c r="H9" s="2"/>
      <c r="I9" s="27"/>
      <c r="J9" s="33"/>
    </row>
    <row r="10" spans="1:12" s="6" customFormat="1" ht="24" customHeight="1" x14ac:dyDescent="0.2">
      <c r="A10" s="42" t="s">
        <v>0</v>
      </c>
      <c r="B10" s="42"/>
      <c r="C10" s="1" t="s">
        <v>13</v>
      </c>
      <c r="D10" s="28">
        <f t="shared" ref="D10:I10" si="0">SUM(D11)</f>
        <v>0</v>
      </c>
      <c r="E10" s="28">
        <f t="shared" si="0"/>
        <v>0</v>
      </c>
      <c r="F10" s="28">
        <f t="shared" si="0"/>
        <v>0</v>
      </c>
      <c r="G10" s="28">
        <f t="shared" si="0"/>
        <v>0</v>
      </c>
      <c r="H10" s="28">
        <f t="shared" si="0"/>
        <v>0</v>
      </c>
      <c r="I10" s="28">
        <f t="shared" si="0"/>
        <v>0</v>
      </c>
      <c r="J10" s="31" t="e">
        <f t="shared" ref="J10" si="1">SUM(J11)</f>
        <v>#DIV/0!</v>
      </c>
    </row>
    <row r="11" spans="1:12" s="6" customFormat="1" ht="24" customHeight="1" x14ac:dyDescent="0.2">
      <c r="A11" s="2"/>
      <c r="B11" s="2" t="s">
        <v>1</v>
      </c>
      <c r="C11" s="3" t="s">
        <v>18</v>
      </c>
      <c r="D11" s="12">
        <f>SUM(D12:D12)</f>
        <v>0</v>
      </c>
      <c r="E11" s="12">
        <v>0</v>
      </c>
      <c r="F11" s="12">
        <v>0</v>
      </c>
      <c r="G11" s="2"/>
      <c r="H11" s="14">
        <f>[1]Munka1!H11</f>
        <v>0</v>
      </c>
      <c r="I11" s="26">
        <v>0</v>
      </c>
      <c r="J11" s="34" t="e">
        <f>I11/H11</f>
        <v>#DIV/0!</v>
      </c>
    </row>
    <row r="12" spans="1:12" s="6" customFormat="1" ht="24" customHeight="1" x14ac:dyDescent="0.2">
      <c r="A12" s="2"/>
      <c r="B12" s="2" t="s">
        <v>17</v>
      </c>
      <c r="C12" s="3"/>
      <c r="D12" s="12"/>
      <c r="E12" s="2"/>
      <c r="F12" s="2"/>
      <c r="G12" s="2"/>
      <c r="H12" s="14"/>
      <c r="I12" s="27"/>
      <c r="J12" s="33"/>
    </row>
    <row r="13" spans="1:12" s="6" customFormat="1" ht="24" customHeight="1" x14ac:dyDescent="0.2">
      <c r="A13" s="4"/>
      <c r="B13" s="2"/>
      <c r="C13" s="2"/>
      <c r="D13" s="9"/>
      <c r="E13" s="2"/>
      <c r="F13" s="2"/>
      <c r="G13" s="2"/>
      <c r="H13" s="14"/>
      <c r="I13" s="27"/>
      <c r="J13" s="33"/>
    </row>
    <row r="14" spans="1:12" ht="24" customHeight="1" x14ac:dyDescent="0.2">
      <c r="A14" s="42" t="s">
        <v>3</v>
      </c>
      <c r="B14" s="42"/>
      <c r="C14" s="1" t="s">
        <v>14</v>
      </c>
      <c r="D14" s="13">
        <f>SUM(D15)</f>
        <v>0</v>
      </c>
      <c r="E14" s="13">
        <f t="shared" ref="E14:J14" si="2">SUM(E15)</f>
        <v>0</v>
      </c>
      <c r="F14" s="13">
        <f t="shared" si="2"/>
        <v>0</v>
      </c>
      <c r="G14" s="13">
        <f t="shared" si="2"/>
        <v>0</v>
      </c>
      <c r="H14" s="29">
        <f>[1]Munka1!H14</f>
        <v>0</v>
      </c>
      <c r="I14" s="28">
        <f t="shared" si="2"/>
        <v>0</v>
      </c>
      <c r="J14" s="31">
        <f t="shared" si="2"/>
        <v>0</v>
      </c>
    </row>
    <row r="15" spans="1:12" s="6" customFormat="1" ht="24" customHeight="1" x14ac:dyDescent="0.2">
      <c r="A15" s="2"/>
      <c r="B15" s="2" t="s">
        <v>1</v>
      </c>
      <c r="C15" s="3"/>
      <c r="D15" s="12"/>
      <c r="E15" s="2"/>
      <c r="F15" s="2"/>
      <c r="G15" s="2"/>
      <c r="H15" s="14"/>
      <c r="I15" s="27"/>
      <c r="J15" s="33"/>
    </row>
    <row r="16" spans="1:12" s="6" customFormat="1" ht="24" customHeight="1" x14ac:dyDescent="0.2">
      <c r="A16" s="4"/>
      <c r="B16" s="2"/>
      <c r="C16" s="2"/>
      <c r="D16" s="9"/>
      <c r="E16" s="2"/>
      <c r="F16" s="2"/>
      <c r="G16" s="2"/>
      <c r="H16" s="14"/>
      <c r="I16" s="27"/>
      <c r="J16" s="33"/>
    </row>
    <row r="17" spans="1:10" ht="24" customHeight="1" x14ac:dyDescent="0.2">
      <c r="A17" s="42" t="s">
        <v>2</v>
      </c>
      <c r="B17" s="42"/>
      <c r="C17" s="1" t="s">
        <v>15</v>
      </c>
      <c r="D17" s="28">
        <f t="shared" ref="D17:J17" si="3">SUM(D18)</f>
        <v>13100091</v>
      </c>
      <c r="E17" s="28">
        <f t="shared" si="3"/>
        <v>1162740</v>
      </c>
      <c r="F17" s="28">
        <f t="shared" si="3"/>
        <v>14262831</v>
      </c>
      <c r="G17" s="28">
        <f t="shared" si="3"/>
        <v>0</v>
      </c>
      <c r="H17" s="28">
        <f t="shared" si="3"/>
        <v>14262831</v>
      </c>
      <c r="I17" s="28">
        <f t="shared" si="3"/>
        <v>14262831</v>
      </c>
      <c r="J17" s="31">
        <f t="shared" si="3"/>
        <v>1</v>
      </c>
    </row>
    <row r="18" spans="1:10" s="19" customFormat="1" ht="24" customHeight="1" x14ac:dyDescent="0.2">
      <c r="A18" s="16"/>
      <c r="B18" s="16" t="s">
        <v>1</v>
      </c>
      <c r="C18" s="17" t="s">
        <v>18</v>
      </c>
      <c r="D18" s="18">
        <f>SUM(D19:D20)</f>
        <v>13100091</v>
      </c>
      <c r="E18" s="18">
        <f t="shared" ref="E18:I18" si="4">SUM(E19:E20)</f>
        <v>1162740</v>
      </c>
      <c r="F18" s="18">
        <f t="shared" si="4"/>
        <v>14262831</v>
      </c>
      <c r="G18" s="18">
        <f t="shared" si="4"/>
        <v>0</v>
      </c>
      <c r="H18" s="18">
        <f t="shared" si="4"/>
        <v>14262831</v>
      </c>
      <c r="I18" s="18">
        <f t="shared" si="4"/>
        <v>14262831</v>
      </c>
      <c r="J18" s="35">
        <f>I18/H18</f>
        <v>1</v>
      </c>
    </row>
    <row r="19" spans="1:10" s="6" customFormat="1" ht="24" customHeight="1" x14ac:dyDescent="0.2">
      <c r="A19" s="2"/>
      <c r="B19" s="2" t="s">
        <v>12</v>
      </c>
      <c r="C19" s="3" t="s">
        <v>23</v>
      </c>
      <c r="D19" s="12">
        <v>13100091</v>
      </c>
      <c r="E19" s="12">
        <v>0</v>
      </c>
      <c r="F19" s="12">
        <f>D19+E19</f>
        <v>13100091</v>
      </c>
      <c r="G19" s="2"/>
      <c r="H19" s="14">
        <f>[2]Munka1!$J19</f>
        <v>13100091</v>
      </c>
      <c r="I19" s="26">
        <v>13100091</v>
      </c>
      <c r="J19" s="34">
        <f>I19/H19</f>
        <v>1</v>
      </c>
    </row>
    <row r="20" spans="1:10" s="6" customFormat="1" ht="24" customHeight="1" x14ac:dyDescent="0.2">
      <c r="A20" s="2"/>
      <c r="B20" s="2" t="s">
        <v>12</v>
      </c>
      <c r="C20" s="24" t="s">
        <v>26</v>
      </c>
      <c r="D20" s="12">
        <v>0</v>
      </c>
      <c r="E20" s="12">
        <v>1162740</v>
      </c>
      <c r="F20" s="12">
        <f>D20+E20</f>
        <v>1162740</v>
      </c>
      <c r="G20" s="2"/>
      <c r="H20" s="14">
        <f>[2]Munka1!$J20</f>
        <v>1162740</v>
      </c>
      <c r="I20" s="26">
        <v>1162740</v>
      </c>
      <c r="J20" s="34">
        <f>I20/H20</f>
        <v>1</v>
      </c>
    </row>
    <row r="21" spans="1:10" s="6" customFormat="1" ht="24" customHeight="1" x14ac:dyDescent="0.2">
      <c r="A21" s="4"/>
      <c r="B21" s="2"/>
      <c r="C21" s="2"/>
      <c r="D21" s="9"/>
      <c r="E21" s="2"/>
      <c r="F21" s="2"/>
      <c r="G21" s="2"/>
      <c r="H21" s="14"/>
      <c r="I21" s="27"/>
      <c r="J21" s="33"/>
    </row>
    <row r="22" spans="1:10" ht="24" customHeight="1" x14ac:dyDescent="0.2">
      <c r="A22" s="42" t="s">
        <v>10</v>
      </c>
      <c r="B22" s="42"/>
      <c r="C22" s="1" t="s">
        <v>16</v>
      </c>
      <c r="D22" s="28">
        <f t="shared" ref="D22:I22" si="5">SUM(D23:D25)</f>
        <v>340180049</v>
      </c>
      <c r="E22" s="28">
        <f t="shared" si="5"/>
        <v>10682984</v>
      </c>
      <c r="F22" s="28">
        <f t="shared" si="5"/>
        <v>350863033</v>
      </c>
      <c r="G22" s="28">
        <f t="shared" si="5"/>
        <v>0</v>
      </c>
      <c r="H22" s="28">
        <f t="shared" si="5"/>
        <v>365633133</v>
      </c>
      <c r="I22" s="28">
        <f t="shared" si="5"/>
        <v>365633133</v>
      </c>
      <c r="J22" s="36">
        <f>I22/H22</f>
        <v>1</v>
      </c>
    </row>
    <row r="23" spans="1:10" s="6" customFormat="1" ht="24" customHeight="1" x14ac:dyDescent="0.2">
      <c r="A23" s="2"/>
      <c r="B23" s="2" t="s">
        <v>1</v>
      </c>
      <c r="C23" s="3" t="s">
        <v>19</v>
      </c>
      <c r="D23" s="12">
        <f>[3]Munka1!$D$70</f>
        <v>140270067</v>
      </c>
      <c r="E23" s="18">
        <v>7124362</v>
      </c>
      <c r="F23" s="12">
        <f>D23+E23</f>
        <v>147394429</v>
      </c>
      <c r="G23" s="2"/>
      <c r="H23" s="14">
        <f>[2]Munka1!$J23</f>
        <v>152416947</v>
      </c>
      <c r="I23" s="26">
        <v>152416947</v>
      </c>
      <c r="J23" s="34">
        <f>I23/H23</f>
        <v>1</v>
      </c>
    </row>
    <row r="24" spans="1:10" s="6" customFormat="1" ht="24" customHeight="1" x14ac:dyDescent="0.2">
      <c r="A24" s="2"/>
      <c r="B24" s="2" t="s">
        <v>8</v>
      </c>
      <c r="C24" s="3" t="s">
        <v>20</v>
      </c>
      <c r="D24" s="12">
        <f>[3]Munka1!$D$71</f>
        <v>170498056</v>
      </c>
      <c r="E24" s="18">
        <v>1355459</v>
      </c>
      <c r="F24" s="12">
        <f>D24+E24</f>
        <v>171853515</v>
      </c>
      <c r="G24" s="2"/>
      <c r="H24" s="14">
        <f>[2]Munka1!$J24</f>
        <v>179425186</v>
      </c>
      <c r="I24" s="26">
        <v>179425186</v>
      </c>
      <c r="J24" s="34">
        <f>I24/H24</f>
        <v>1</v>
      </c>
    </row>
    <row r="25" spans="1:10" s="6" customFormat="1" ht="24" customHeight="1" x14ac:dyDescent="0.2">
      <c r="A25" s="2"/>
      <c r="B25" s="2" t="s">
        <v>9</v>
      </c>
      <c r="C25" s="3" t="s">
        <v>21</v>
      </c>
      <c r="D25" s="12">
        <f>[3]Munka1!$D$72</f>
        <v>29411926</v>
      </c>
      <c r="E25" s="18">
        <v>2203163</v>
      </c>
      <c r="F25" s="12">
        <f>D25+E25</f>
        <v>31615089</v>
      </c>
      <c r="G25" s="2"/>
      <c r="H25" s="14">
        <f>[2]Munka1!$J25</f>
        <v>33791000</v>
      </c>
      <c r="I25" s="26">
        <v>33791000</v>
      </c>
      <c r="J25" s="34">
        <f>I25/H25</f>
        <v>1</v>
      </c>
    </row>
    <row r="26" spans="1:10" ht="24" customHeight="1" x14ac:dyDescent="0.2">
      <c r="A26" s="2"/>
      <c r="B26" s="2"/>
      <c r="C26" s="5"/>
      <c r="D26" s="14"/>
      <c r="E26" s="3"/>
      <c r="F26" s="3"/>
      <c r="G26" s="3"/>
      <c r="H26" s="14"/>
      <c r="I26" s="26"/>
      <c r="J26" s="33"/>
    </row>
    <row r="27" spans="1:10" s="10" customFormat="1" ht="28.5" customHeight="1" x14ac:dyDescent="0.2">
      <c r="A27" s="44" t="s">
        <v>11</v>
      </c>
      <c r="B27" s="44"/>
      <c r="C27" s="44"/>
      <c r="D27" s="15">
        <f>SUM(D10,D14,D17,D22)</f>
        <v>353280140</v>
      </c>
      <c r="E27" s="15">
        <f t="shared" ref="E27:I27" si="6">SUM(E10,E14,E17,E22)</f>
        <v>11845724</v>
      </c>
      <c r="F27" s="15">
        <f t="shared" si="6"/>
        <v>365125864</v>
      </c>
      <c r="G27" s="15">
        <f t="shared" si="6"/>
        <v>0</v>
      </c>
      <c r="H27" s="15">
        <f t="shared" si="6"/>
        <v>379895964</v>
      </c>
      <c r="I27" s="15">
        <f t="shared" si="6"/>
        <v>379895964</v>
      </c>
      <c r="J27" s="36">
        <f>I27/H27</f>
        <v>1</v>
      </c>
    </row>
    <row r="28" spans="1:10" ht="24" customHeight="1" x14ac:dyDescent="0.2">
      <c r="D28" s="11"/>
    </row>
    <row r="29" spans="1:10" x14ac:dyDescent="0.2">
      <c r="I29" s="11">
        <v>365633133</v>
      </c>
    </row>
    <row r="31" spans="1:10" x14ac:dyDescent="0.2">
      <c r="C31" s="8">
        <f>[4]Munka1!$D$153+[3]Munka1!$D$79</f>
        <v>1321874623</v>
      </c>
    </row>
    <row r="32" spans="1:10" x14ac:dyDescent="0.2">
      <c r="C32" s="8">
        <f>[5]Munka1!$E$109+[6]Munka1!$D$143+D27</f>
        <v>1321874623</v>
      </c>
    </row>
    <row r="33" spans="3:3" x14ac:dyDescent="0.2">
      <c r="C33" s="8">
        <f>C31-C32</f>
        <v>0</v>
      </c>
    </row>
  </sheetData>
  <mergeCells count="12">
    <mergeCell ref="A27:C27"/>
    <mergeCell ref="A10:B10"/>
    <mergeCell ref="A14:B14"/>
    <mergeCell ref="A17:B17"/>
    <mergeCell ref="A7:J7"/>
    <mergeCell ref="A1:J1"/>
    <mergeCell ref="A6:D6"/>
    <mergeCell ref="A8:C8"/>
    <mergeCell ref="A22:B22"/>
    <mergeCell ref="A5:J5"/>
    <mergeCell ref="A2:J2"/>
    <mergeCell ref="A3:J3"/>
  </mergeCells>
  <phoneticPr fontId="0" type="noConversion"/>
  <pageMargins left="0.70866141732283472" right="0.47244094488188981" top="0.55118110236220474" bottom="0.51181102362204722" header="0.35433070866141736" footer="0.35433070866141736"/>
  <pageSetup paperSize="9" scale="40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Munka1!Nyomtatási_cím</vt:lpstr>
      <vt:lpstr>Munka1!Nyomtatási_terület</vt:lpstr>
    </vt:vector>
  </TitlesOfParts>
  <Company>PM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2025-10-09T08:55:53Z</cp:lastPrinted>
  <dcterms:created xsi:type="dcterms:W3CDTF">2004-07-23T09:04:34Z</dcterms:created>
  <dcterms:modified xsi:type="dcterms:W3CDTF">2026-05-19T09:58:05Z</dcterms:modified>
</cp:coreProperties>
</file>