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BNB\home\KÖLTSÉGVETÉS\2026\"/>
    </mc:Choice>
  </mc:AlternateContent>
  <xr:revisionPtr revIDLastSave="0" documentId="13_ncr:1_{4CD86004-A891-49AE-A048-92FC7556650D}" xr6:coauthVersionLast="47" xr6:coauthVersionMax="47" xr10:uidLastSave="{00000000-0000-0000-0000-000000000000}"/>
  <bookViews>
    <workbookView xWindow="-120" yWindow="-120" windowWidth="20730" windowHeight="11160" tabRatio="202" xr2:uid="{00000000-000D-0000-FFFF-FFFF00000000}"/>
  </bookViews>
  <sheets>
    <sheet name="Munka1" sheetId="1" r:id="rId1"/>
    <sheet name="Munka2" sheetId="2" r:id="rId2"/>
    <sheet name="Munka3" sheetId="3" r:id="rId3"/>
  </sheets>
  <externalReferences>
    <externalReference r:id="rId4"/>
    <externalReference r:id="rId5"/>
  </externalReferences>
  <definedNames>
    <definedName name="_xlnm.Print_Titles" localSheetId="0">Munka1!$7:$7</definedName>
    <definedName name="_xlnm.Print_Area" localSheetId="0">Munka1!$A$1:$J$77</definedName>
  </definedNames>
  <calcPr calcId="181029"/>
</workbook>
</file>

<file path=xl/calcChain.xml><?xml version="1.0" encoding="utf-8"?>
<calcChain xmlns="http://schemas.openxmlformats.org/spreadsheetml/2006/main">
  <c r="D59" i="1" l="1"/>
  <c r="D43" i="1"/>
  <c r="D52" i="1"/>
  <c r="D30" i="1"/>
  <c r="K67" i="1" l="1"/>
  <c r="I14" i="1" l="1"/>
  <c r="J14" i="1"/>
  <c r="I23" i="1"/>
  <c r="I30" i="1"/>
  <c r="I39" i="1"/>
  <c r="J39" i="1"/>
  <c r="I43" i="1"/>
  <c r="I49" i="1"/>
  <c r="J49" i="1"/>
  <c r="I52" i="1"/>
  <c r="I59" i="1"/>
  <c r="I56" i="1" s="1"/>
  <c r="I75" i="1" s="1"/>
  <c r="I63" i="1"/>
  <c r="I66" i="1"/>
  <c r="G66" i="1"/>
  <c r="G63" i="1"/>
  <c r="G59" i="1"/>
  <c r="G56" i="1" s="1"/>
  <c r="G75" i="1" s="1"/>
  <c r="G52" i="1"/>
  <c r="G49" i="1"/>
  <c r="H49" i="1"/>
  <c r="G43" i="1"/>
  <c r="G39" i="1"/>
  <c r="H39" i="1"/>
  <c r="G30" i="1"/>
  <c r="G23" i="1"/>
  <c r="G14" i="1"/>
  <c r="H14" i="1"/>
  <c r="G9" i="1"/>
  <c r="H10" i="1"/>
  <c r="H9" i="1" s="1"/>
  <c r="I38" i="1" l="1"/>
  <c r="I73" i="1" s="1"/>
  <c r="G48" i="1"/>
  <c r="G74" i="1" s="1"/>
  <c r="I10" i="1"/>
  <c r="I48" i="1"/>
  <c r="I74" i="1" s="1"/>
  <c r="I19" i="1"/>
  <c r="I18" i="1"/>
  <c r="I21" i="1"/>
  <c r="G21" i="1"/>
  <c r="G72" i="1" s="1"/>
  <c r="G38" i="1"/>
  <c r="G73" i="1" s="1"/>
  <c r="G18" i="1"/>
  <c r="G19" i="1"/>
  <c r="G17" i="1" l="1"/>
  <c r="G76" i="1" s="1"/>
  <c r="I9" i="1"/>
  <c r="J10" i="1"/>
  <c r="J9" i="1" s="1"/>
  <c r="I17" i="1"/>
  <c r="I76" i="1" s="1"/>
  <c r="I72" i="1"/>
  <c r="E66" i="1"/>
  <c r="E9" i="1" l="1"/>
  <c r="F9" i="1"/>
  <c r="E14" i="1"/>
  <c r="F14" i="1"/>
  <c r="F64" i="1"/>
  <c r="H64" i="1" s="1"/>
  <c r="H63" i="1" l="1"/>
  <c r="J64" i="1"/>
  <c r="J63" i="1" s="1"/>
  <c r="E49" i="1"/>
  <c r="F49" i="1"/>
  <c r="E52" i="1"/>
  <c r="E63" i="1"/>
  <c r="F63" i="1"/>
  <c r="E59" i="1"/>
  <c r="E56" i="1" s="1"/>
  <c r="E75" i="1" s="1"/>
  <c r="F60" i="1"/>
  <c r="H60" i="1" s="1"/>
  <c r="F53" i="1"/>
  <c r="F44" i="1"/>
  <c r="E43" i="1"/>
  <c r="E39" i="1"/>
  <c r="F39" i="1"/>
  <c r="E23" i="1"/>
  <c r="E30" i="1"/>
  <c r="F20" i="1"/>
  <c r="F24" i="1"/>
  <c r="H24" i="1" s="1"/>
  <c r="J24" i="1" s="1"/>
  <c r="F25" i="1"/>
  <c r="H25" i="1" s="1"/>
  <c r="J25" i="1" s="1"/>
  <c r="F26" i="1"/>
  <c r="H26" i="1" s="1"/>
  <c r="J26" i="1" s="1"/>
  <c r="F27" i="1"/>
  <c r="H27" i="1" s="1"/>
  <c r="J27" i="1" s="1"/>
  <c r="F28" i="1"/>
  <c r="H28" i="1" s="1"/>
  <c r="J28" i="1" s="1"/>
  <c r="F31" i="1"/>
  <c r="H31" i="1" s="1"/>
  <c r="J31" i="1" s="1"/>
  <c r="E18" i="1" l="1"/>
  <c r="E48" i="1"/>
  <c r="E74" i="1" s="1"/>
  <c r="J23" i="1"/>
  <c r="J18" i="1" s="1"/>
  <c r="H59" i="1"/>
  <c r="H56" i="1" s="1"/>
  <c r="J60" i="1"/>
  <c r="J59" i="1" s="1"/>
  <c r="E38" i="1"/>
  <c r="E73" i="1" s="1"/>
  <c r="F59" i="1"/>
  <c r="F56" i="1" s="1"/>
  <c r="H23" i="1"/>
  <c r="F43" i="1"/>
  <c r="F38" i="1" s="1"/>
  <c r="H44" i="1"/>
  <c r="F52" i="1"/>
  <c r="F48" i="1" s="1"/>
  <c r="H53" i="1"/>
  <c r="E19" i="1"/>
  <c r="F23" i="1"/>
  <c r="F18" i="1" s="1"/>
  <c r="E21" i="1"/>
  <c r="H43" i="1" l="1"/>
  <c r="H38" i="1" s="1"/>
  <c r="J44" i="1"/>
  <c r="J43" i="1" s="1"/>
  <c r="J38" i="1" s="1"/>
  <c r="H52" i="1"/>
  <c r="H48" i="1" s="1"/>
  <c r="J53" i="1"/>
  <c r="J52" i="1" s="1"/>
  <c r="J48" i="1" s="1"/>
  <c r="J56" i="1"/>
  <c r="E17" i="1"/>
  <c r="E76" i="1" s="1"/>
  <c r="E72" i="1"/>
  <c r="H18" i="1"/>
  <c r="D23" i="1"/>
  <c r="F32" i="1" l="1"/>
  <c r="D39" i="1"/>
  <c r="H32" i="1" l="1"/>
  <c r="F30" i="1"/>
  <c r="D63" i="1"/>
  <c r="D56" i="1"/>
  <c r="F69" i="1" s="1"/>
  <c r="D49" i="1"/>
  <c r="D18" i="1" s="1"/>
  <c r="D14" i="1"/>
  <c r="D10" i="1"/>
  <c r="D9" i="1" s="1"/>
  <c r="H30" i="1" l="1"/>
  <c r="H21" i="1" s="1"/>
  <c r="J32" i="1"/>
  <c r="J30" i="1" s="1"/>
  <c r="F19" i="1"/>
  <c r="F21" i="1"/>
  <c r="F75" i="1"/>
  <c r="H69" i="1"/>
  <c r="J69" i="1" s="1"/>
  <c r="J75" i="1" s="1"/>
  <c r="D19" i="1"/>
  <c r="D38" i="1"/>
  <c r="F67" i="1" s="1"/>
  <c r="H67" i="1" s="1"/>
  <c r="J67" i="1" s="1"/>
  <c r="D21" i="1"/>
  <c r="D48" i="1"/>
  <c r="F68" i="1" s="1"/>
  <c r="H68" i="1" s="1"/>
  <c r="J68" i="1" s="1"/>
  <c r="J74" i="1" s="1"/>
  <c r="H19" i="1" l="1"/>
  <c r="J21" i="1"/>
  <c r="J19" i="1"/>
  <c r="J66" i="1"/>
  <c r="J73" i="1"/>
  <c r="F17" i="1"/>
  <c r="F72" i="1"/>
  <c r="H72" i="1"/>
  <c r="H17" i="1"/>
  <c r="H75" i="1"/>
  <c r="H73" i="1"/>
  <c r="F74" i="1"/>
  <c r="F73" i="1"/>
  <c r="F66" i="1"/>
  <c r="D72" i="1"/>
  <c r="D17" i="1"/>
  <c r="J72" i="1" l="1"/>
  <c r="J17" i="1"/>
  <c r="J76" i="1" s="1"/>
  <c r="F76" i="1"/>
  <c r="H74" i="1"/>
  <c r="H66" i="1"/>
  <c r="H76" i="1" s="1"/>
  <c r="D73" i="1"/>
  <c r="D74" i="1" l="1"/>
  <c r="D75" i="1" l="1"/>
  <c r="D66" i="1"/>
  <c r="D78" i="1" l="1"/>
  <c r="D76" i="1"/>
  <c r="M71" i="1" l="1"/>
  <c r="M72" i="1" s="1"/>
</calcChain>
</file>

<file path=xl/sharedStrings.xml><?xml version="1.0" encoding="utf-8"?>
<sst xmlns="http://schemas.openxmlformats.org/spreadsheetml/2006/main" count="101" uniqueCount="47">
  <si>
    <t>I.</t>
  </si>
  <si>
    <t>1.</t>
  </si>
  <si>
    <t>2.</t>
  </si>
  <si>
    <t>III.</t>
  </si>
  <si>
    <t>-</t>
  </si>
  <si>
    <t>3.</t>
  </si>
  <si>
    <t>II.</t>
  </si>
  <si>
    <t>a.</t>
  </si>
  <si>
    <t>b.</t>
  </si>
  <si>
    <t>Működési maradvány</t>
  </si>
  <si>
    <t>Felhalmozási maradvány</t>
  </si>
  <si>
    <t>Felhalmozási maradvány összesen</t>
  </si>
  <si>
    <t>Működési maradvány összesen</t>
  </si>
  <si>
    <t>Eredeti előirányzat</t>
  </si>
  <si>
    <t>IV.</t>
  </si>
  <si>
    <t>Megnevezés</t>
  </si>
  <si>
    <t>Szállítói és egyéb kötelezettségek</t>
  </si>
  <si>
    <t>2.  melléklet</t>
  </si>
  <si>
    <t>V.</t>
  </si>
  <si>
    <t>FINANSZÍROZÁSI BEVÉTELEK MINDÖSSZESEN</t>
  </si>
  <si>
    <t>FINANSZÍROZÁSI BEVÉTELEK ÖNKORMÁNYZAT ÉS INTÉZMÉNYENKÉNT</t>
  </si>
  <si>
    <t>B816 Központi, irányítószervi támogatás</t>
  </si>
  <si>
    <t>B8131 Előző évi maradvány igénybevétele (költségvetési hiány belső finanszírozására szolgáló pénzforgalom nélküli bevétel)</t>
  </si>
  <si>
    <t>B8111 Hosszú lejáratú hitelek, kölcsönök felvétele pénzügyi vállalkozástól</t>
  </si>
  <si>
    <t>B8112 Likviditási célú hitelek, kölcsönök felvétele</t>
  </si>
  <si>
    <t>B814 Államháztartáson belüli megelőlegezések</t>
  </si>
  <si>
    <t>Biharnagybajom Községi Önkormányzat</t>
  </si>
  <si>
    <t>Biharnagybajomi Polgármesteri Hivatal</t>
  </si>
  <si>
    <t>Mosoly-Vár Óvoda</t>
  </si>
  <si>
    <t>adatok Ft-ban</t>
  </si>
  <si>
    <t>Bajomi Biztos Pont Szociális Intézmény és Biztos Kezdet Gyerekház</t>
  </si>
  <si>
    <t>TOP_PLUSZ-1.2.1-21-HB1-2022-00006 Élhető települések</t>
  </si>
  <si>
    <t>Viziközmű használati díj</t>
  </si>
  <si>
    <t>Talajterhelési díj</t>
  </si>
  <si>
    <t>Előirányzat változás</t>
  </si>
  <si>
    <t>Módosított előirányzat
2025.06.30-án</t>
  </si>
  <si>
    <t>Közfoglalkoztatás nettó forgótőke Biharnagybajom Községi Önkormányzat</t>
  </si>
  <si>
    <t>Módosított előirányzat
2025.09.30-án</t>
  </si>
  <si>
    <t>Módosított előirányzat
2025.12.31-én</t>
  </si>
  <si>
    <t xml:space="preserve">Biharnagybajom Községi Önkormányzat és intézményei 2026. évi finanszírozási bevételei                                                                                                                                                                         </t>
  </si>
  <si>
    <t>a .../2026. (…..) önkormányzati rendelethez</t>
  </si>
  <si>
    <t>Előző évi VP támogatás</t>
  </si>
  <si>
    <t>Térfigyelő kamerarendszer bővítése Biharnagybajomban (MFP/ÖTIFB/2025)</t>
  </si>
  <si>
    <t>SVÁJCI ALAP támogatás (SM10-MIN-1-039)</t>
  </si>
  <si>
    <t>Közfoglalkoztatási Program</t>
  </si>
  <si>
    <t xml:space="preserve">Versenyképes Járások Program (Rákóczi út 6. burkolatfelújítás) </t>
  </si>
  <si>
    <t>2026.00. havi állami támogatás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</si>
</sst>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18" x14ac:knownFonts="1"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8"/>
      <name val="Times New Roman"/>
      <family val="1"/>
      <charset val="238"/>
    </font>
    <font>
      <sz val="18"/>
      <name val="Times New Roman"/>
      <family val="1"/>
      <charset val="238"/>
    </font>
    <font>
      <i/>
      <sz val="18"/>
      <name val="Times New Roman"/>
      <family val="1"/>
      <charset val="238"/>
    </font>
    <font>
      <sz val="18"/>
      <color rgb="FFFF0000"/>
      <name val="Times New Roman"/>
      <family val="1"/>
      <charset val="238"/>
    </font>
    <font>
      <sz val="18"/>
      <color rgb="FFFFC000"/>
      <name val="Times New Roman"/>
      <family val="1"/>
      <charset val="238"/>
    </font>
    <font>
      <sz val="10"/>
      <name val="Arial"/>
      <family val="2"/>
      <charset val="238"/>
    </font>
    <font>
      <b/>
      <i/>
      <sz val="16"/>
      <name val="Times New Roman"/>
      <family val="1"/>
      <charset val="238"/>
    </font>
    <font>
      <i/>
      <sz val="16"/>
      <name val="Times New Roman"/>
      <family val="1"/>
      <charset val="238"/>
    </font>
    <font>
      <i/>
      <sz val="16"/>
      <name val="Arial CE"/>
      <charset val="238"/>
    </font>
    <font>
      <sz val="16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70">
    <xf numFmtId="0" fontId="0" fillId="0" borderId="0" xfId="0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3" fontId="6" fillId="2" borderId="1" xfId="0" applyNumberFormat="1" applyFont="1" applyFill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164" fontId="7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3" fontId="15" fillId="0" borderId="1" xfId="0" applyNumberFormat="1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/>
    </xf>
    <xf numFmtId="3" fontId="7" fillId="0" borderId="1" xfId="1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/>
    </xf>
    <xf numFmtId="164" fontId="7" fillId="3" borderId="1" xfId="0" applyNumberFormat="1" applyFont="1" applyFill="1" applyBorder="1" applyAlignment="1">
      <alignment vertical="center" wrapText="1"/>
    </xf>
    <xf numFmtId="3" fontId="6" fillId="2" borderId="1" xfId="0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3" fontId="12" fillId="0" borderId="1" xfId="0" applyNumberFormat="1" applyFont="1" applyBorder="1" applyAlignment="1">
      <alignment vertical="center"/>
    </xf>
    <xf numFmtId="3" fontId="9" fillId="0" borderId="1" xfId="0" applyNumberFormat="1" applyFont="1" applyBorder="1" applyAlignment="1">
      <alignment vertical="center"/>
    </xf>
    <xf numFmtId="3" fontId="9" fillId="0" borderId="1" xfId="0" applyNumberFormat="1" applyFont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vertical="center"/>
    </xf>
    <xf numFmtId="3" fontId="8" fillId="0" borderId="1" xfId="0" applyNumberFormat="1" applyFont="1" applyBorder="1" applyAlignment="1">
      <alignment vertical="center"/>
    </xf>
    <xf numFmtId="164" fontId="10" fillId="0" borderId="1" xfId="0" applyNumberFormat="1" applyFont="1" applyBorder="1" applyAlignment="1">
      <alignment horizontal="right" vertical="center"/>
    </xf>
    <xf numFmtId="3" fontId="11" fillId="0" borderId="1" xfId="0" applyNumberFormat="1" applyFont="1" applyBorder="1" applyAlignment="1">
      <alignment vertical="center"/>
    </xf>
    <xf numFmtId="3" fontId="7" fillId="0" borderId="1" xfId="0" applyNumberFormat="1" applyFont="1" applyBorder="1" applyAlignment="1">
      <alignment horizontal="right" vertical="center"/>
    </xf>
    <xf numFmtId="3" fontId="15" fillId="0" borderId="1" xfId="0" applyNumberFormat="1" applyFont="1" applyBorder="1" applyAlignment="1">
      <alignment horizontal="right" vertical="center"/>
    </xf>
    <xf numFmtId="164" fontId="15" fillId="0" borderId="1" xfId="0" applyNumberFormat="1" applyFont="1" applyBorder="1" applyAlignment="1">
      <alignment vertical="center" wrapText="1"/>
    </xf>
    <xf numFmtId="3" fontId="9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</cellXfs>
  <cellStyles count="2">
    <cellStyle name="Normál" xfId="0" builtinId="0"/>
    <cellStyle name="Normál_3. melléklet 2015" xfId="1" xr:uid="{36A435AA-6784-4E84-B65C-1A199D3D027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6\1.%20mell&#233;klet%202026_k&#233;sz_1v.xlsx" TargetMode="External"/><Relationship Id="rId1" Type="http://schemas.openxmlformats.org/officeDocument/2006/relationships/externalLinkPath" Target="1.%20mell&#233;klet%202026_k&#233;sz_1v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6\3.%20mell&#233;klet%202026_k&#233;sz_1v.xlsx" TargetMode="External"/><Relationship Id="rId1" Type="http://schemas.openxmlformats.org/officeDocument/2006/relationships/externalLinkPath" Target="3.%20mell&#233;klet%202026_k&#233;sz_1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21">
          <cell r="D21">
            <v>7855000</v>
          </cell>
        </row>
        <row r="113">
          <cell r="D113">
            <v>70700834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289">
          <cell r="E289">
            <v>76585293</v>
          </cell>
        </row>
        <row r="338">
          <cell r="E338">
            <v>37624353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8"/>
  <sheetViews>
    <sheetView tabSelected="1" view="pageBreakPreview" topLeftCell="A57" zoomScale="70" zoomScaleNormal="100" zoomScaleSheetLayoutView="70" workbookViewId="0">
      <selection activeCell="D66" sqref="D66"/>
    </sheetView>
  </sheetViews>
  <sheetFormatPr defaultColWidth="9.140625" defaultRowHeight="15.75" x14ac:dyDescent="0.2"/>
  <cols>
    <col min="1" max="1" width="3.28515625" style="3" customWidth="1"/>
    <col min="2" max="2" width="2.85546875" style="3" customWidth="1"/>
    <col min="3" max="3" width="106.85546875" style="2" customWidth="1"/>
    <col min="4" max="4" width="28.28515625" style="4" customWidth="1"/>
    <col min="5" max="5" width="17.28515625" style="4" hidden="1" customWidth="1"/>
    <col min="6" max="6" width="24.42578125" style="4" hidden="1" customWidth="1"/>
    <col min="7" max="7" width="18.28515625" style="4" hidden="1" customWidth="1"/>
    <col min="8" max="9" width="19.7109375" style="2" hidden="1" customWidth="1"/>
    <col min="10" max="10" width="20.7109375" style="2" hidden="1" customWidth="1"/>
    <col min="11" max="11" width="20.28515625" style="2" bestFit="1" customWidth="1"/>
    <col min="12" max="12" width="9.140625" style="2"/>
    <col min="13" max="13" width="25.85546875" style="2" customWidth="1"/>
    <col min="14" max="16384" width="9.140625" style="2"/>
  </cols>
  <sheetData>
    <row r="1" spans="1:10" ht="21.75" customHeight="1" x14ac:dyDescent="0.2">
      <c r="A1" s="60" t="s">
        <v>17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21.75" customHeight="1" x14ac:dyDescent="0.2">
      <c r="A2" s="61" t="s">
        <v>40</v>
      </c>
      <c r="B2" s="61"/>
      <c r="C2" s="61"/>
      <c r="D2" s="61"/>
      <c r="E2" s="61"/>
      <c r="F2" s="61"/>
      <c r="G2" s="61"/>
      <c r="H2" s="61"/>
      <c r="I2" s="61"/>
      <c r="J2" s="61"/>
    </row>
    <row r="3" spans="1:10" ht="21.75" customHeight="1" x14ac:dyDescent="0.2"/>
    <row r="4" spans="1:10" ht="21.75" customHeight="1" x14ac:dyDescent="0.2">
      <c r="A4" s="62" t="s">
        <v>39</v>
      </c>
      <c r="B4" s="62"/>
      <c r="C4" s="62"/>
      <c r="D4" s="62"/>
      <c r="E4" s="62"/>
      <c r="F4" s="62"/>
      <c r="G4" s="62"/>
      <c r="H4" s="62"/>
      <c r="I4" s="62"/>
      <c r="J4" s="62"/>
    </row>
    <row r="5" spans="1:10" ht="21.75" customHeight="1" x14ac:dyDescent="0.2">
      <c r="A5" s="62"/>
      <c r="B5" s="64"/>
      <c r="C5" s="64"/>
      <c r="D5" s="64"/>
      <c r="E5" s="16"/>
      <c r="F5" s="16"/>
    </row>
    <row r="6" spans="1:10" ht="21.75" customHeight="1" x14ac:dyDescent="0.2">
      <c r="A6" s="59" t="s">
        <v>29</v>
      </c>
      <c r="B6" s="59"/>
      <c r="C6" s="59"/>
      <c r="D6" s="59"/>
      <c r="E6" s="59"/>
      <c r="F6" s="59"/>
      <c r="G6" s="59"/>
      <c r="H6" s="59"/>
      <c r="I6" s="59"/>
      <c r="J6" s="59"/>
    </row>
    <row r="7" spans="1:10" s="1" customFormat="1" ht="66.75" customHeight="1" x14ac:dyDescent="0.2">
      <c r="A7" s="65" t="s">
        <v>15</v>
      </c>
      <c r="B7" s="66"/>
      <c r="C7" s="66"/>
      <c r="D7" s="17" t="s">
        <v>13</v>
      </c>
      <c r="E7" s="18" t="s">
        <v>34</v>
      </c>
      <c r="F7" s="17" t="s">
        <v>35</v>
      </c>
      <c r="G7" s="46" t="s">
        <v>34</v>
      </c>
      <c r="H7" s="17" t="s">
        <v>37</v>
      </c>
      <c r="I7" s="46" t="s">
        <v>34</v>
      </c>
      <c r="J7" s="17" t="s">
        <v>38</v>
      </c>
    </row>
    <row r="8" spans="1:10" s="8" customFormat="1" ht="26.25" customHeight="1" x14ac:dyDescent="0.2">
      <c r="A8" s="5"/>
      <c r="B8" s="6"/>
      <c r="C8" s="6"/>
      <c r="D8" s="7"/>
      <c r="E8" s="7"/>
      <c r="F8" s="7"/>
      <c r="G8" s="45"/>
      <c r="H8" s="6"/>
      <c r="I8" s="6"/>
      <c r="J8" s="6"/>
    </row>
    <row r="9" spans="1:10" s="9" customFormat="1" ht="26.25" customHeight="1" x14ac:dyDescent="0.2">
      <c r="A9" s="67" t="s">
        <v>0</v>
      </c>
      <c r="B9" s="67"/>
      <c r="C9" s="19" t="s">
        <v>23</v>
      </c>
      <c r="D9" s="20">
        <f>SUM(D10)</f>
        <v>0</v>
      </c>
      <c r="E9" s="20">
        <f t="shared" ref="E9:J9" si="0">SUM(E10)</f>
        <v>0</v>
      </c>
      <c r="F9" s="20">
        <f t="shared" si="0"/>
        <v>0</v>
      </c>
      <c r="G9" s="20">
        <f t="shared" si="0"/>
        <v>0</v>
      </c>
      <c r="H9" s="20">
        <f t="shared" si="0"/>
        <v>0</v>
      </c>
      <c r="I9" s="20">
        <f t="shared" si="0"/>
        <v>0</v>
      </c>
      <c r="J9" s="20">
        <f t="shared" si="0"/>
        <v>0</v>
      </c>
    </row>
    <row r="10" spans="1:10" s="10" customFormat="1" ht="26.25" customHeight="1" x14ac:dyDescent="0.2">
      <c r="A10" s="21"/>
      <c r="B10" s="22" t="s">
        <v>1</v>
      </c>
      <c r="C10" s="23" t="s">
        <v>26</v>
      </c>
      <c r="D10" s="24">
        <f>SUM(D11:D12)</f>
        <v>0</v>
      </c>
      <c r="E10" s="24">
        <v>0</v>
      </c>
      <c r="F10" s="24">
        <v>0</v>
      </c>
      <c r="G10" s="24">
        <v>0</v>
      </c>
      <c r="H10" s="49">
        <f>SUM(F10:G10)</f>
        <v>0</v>
      </c>
      <c r="I10" s="49">
        <f t="shared" ref="I10:J10" si="1">SUM(G10:H10)</f>
        <v>0</v>
      </c>
      <c r="J10" s="49">
        <f t="shared" si="1"/>
        <v>0</v>
      </c>
    </row>
    <row r="11" spans="1:10" s="8" customFormat="1" ht="23.25" x14ac:dyDescent="0.2">
      <c r="A11" s="22"/>
      <c r="B11" s="22" t="s">
        <v>4</v>
      </c>
      <c r="C11" s="25"/>
      <c r="D11" s="24"/>
      <c r="E11" s="24"/>
      <c r="F11" s="24"/>
      <c r="G11" s="45"/>
      <c r="H11" s="6"/>
      <c r="I11" s="6"/>
      <c r="J11" s="6"/>
    </row>
    <row r="12" spans="1:10" s="8" customFormat="1" ht="26.25" customHeight="1" x14ac:dyDescent="0.2">
      <c r="A12" s="22"/>
      <c r="B12" s="22" t="s">
        <v>4</v>
      </c>
      <c r="C12" s="23"/>
      <c r="D12" s="24"/>
      <c r="E12" s="24"/>
      <c r="F12" s="24"/>
      <c r="G12" s="45"/>
      <c r="H12" s="6"/>
      <c r="I12" s="6"/>
      <c r="J12" s="6"/>
    </row>
    <row r="13" spans="1:10" s="8" customFormat="1" ht="26.25" customHeight="1" x14ac:dyDescent="0.2">
      <c r="A13" s="26"/>
      <c r="B13" s="22"/>
      <c r="C13" s="22"/>
      <c r="D13" s="17"/>
      <c r="E13" s="17"/>
      <c r="F13" s="17"/>
      <c r="G13" s="45"/>
      <c r="H13" s="6"/>
      <c r="I13" s="6"/>
      <c r="J13" s="6"/>
    </row>
    <row r="14" spans="1:10" s="9" customFormat="1" ht="26.25" customHeight="1" x14ac:dyDescent="0.2">
      <c r="A14" s="67" t="s">
        <v>6</v>
      </c>
      <c r="B14" s="67"/>
      <c r="C14" s="19" t="s">
        <v>24</v>
      </c>
      <c r="D14" s="20">
        <f>SUM(D15)</f>
        <v>0</v>
      </c>
      <c r="E14" s="20">
        <f t="shared" ref="E14:J14" si="2">SUM(E15)</f>
        <v>0</v>
      </c>
      <c r="F14" s="20">
        <f t="shared" si="2"/>
        <v>0</v>
      </c>
      <c r="G14" s="20">
        <f t="shared" si="2"/>
        <v>0</v>
      </c>
      <c r="H14" s="20">
        <f t="shared" si="2"/>
        <v>0</v>
      </c>
      <c r="I14" s="20">
        <f t="shared" si="2"/>
        <v>0</v>
      </c>
      <c r="J14" s="20">
        <f t="shared" si="2"/>
        <v>0</v>
      </c>
    </row>
    <row r="15" spans="1:10" s="8" customFormat="1" ht="26.25" customHeight="1" x14ac:dyDescent="0.2">
      <c r="A15" s="22"/>
      <c r="B15" s="22" t="s">
        <v>1</v>
      </c>
      <c r="C15" s="23" t="s">
        <v>26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</row>
    <row r="16" spans="1:10" s="8" customFormat="1" ht="26.25" customHeight="1" x14ac:dyDescent="0.2">
      <c r="A16" s="26"/>
      <c r="B16" s="22"/>
      <c r="C16" s="22"/>
      <c r="D16" s="17"/>
      <c r="E16" s="17"/>
      <c r="F16" s="17"/>
      <c r="G16" s="45"/>
      <c r="H16" s="6"/>
      <c r="I16" s="6"/>
      <c r="J16" s="6"/>
    </row>
    <row r="17" spans="1:10" s="9" customFormat="1" ht="40.5" x14ac:dyDescent="0.2">
      <c r="A17" s="67" t="s">
        <v>3</v>
      </c>
      <c r="B17" s="67"/>
      <c r="C17" s="19" t="s">
        <v>22</v>
      </c>
      <c r="D17" s="20">
        <f t="shared" ref="D17:J17" si="3">SUM(D21,D38,D48,D56)</f>
        <v>64996054</v>
      </c>
      <c r="E17" s="20">
        <f t="shared" si="3"/>
        <v>114989</v>
      </c>
      <c r="F17" s="20">
        <f t="shared" si="3"/>
        <v>48555792</v>
      </c>
      <c r="G17" s="20">
        <f t="shared" si="3"/>
        <v>0</v>
      </c>
      <c r="H17" s="20">
        <f t="shared" si="3"/>
        <v>48555792</v>
      </c>
      <c r="I17" s="20">
        <f t="shared" si="3"/>
        <v>0</v>
      </c>
      <c r="J17" s="20">
        <f t="shared" si="3"/>
        <v>48555792</v>
      </c>
    </row>
    <row r="18" spans="1:10" s="11" customFormat="1" ht="26.25" customHeight="1" x14ac:dyDescent="0.2">
      <c r="A18" s="21"/>
      <c r="B18" s="21"/>
      <c r="C18" s="27" t="s">
        <v>11</v>
      </c>
      <c r="D18" s="28">
        <f t="shared" ref="D18:J18" si="4">D23+D39+D49+D57</f>
        <v>26116108</v>
      </c>
      <c r="E18" s="28">
        <f t="shared" si="4"/>
        <v>0</v>
      </c>
      <c r="F18" s="28">
        <f t="shared" si="4"/>
        <v>26116108</v>
      </c>
      <c r="G18" s="28">
        <f t="shared" si="4"/>
        <v>0</v>
      </c>
      <c r="H18" s="28">
        <f t="shared" si="4"/>
        <v>26116108</v>
      </c>
      <c r="I18" s="28">
        <f t="shared" si="4"/>
        <v>0</v>
      </c>
      <c r="J18" s="28">
        <f t="shared" si="4"/>
        <v>26116108</v>
      </c>
    </row>
    <row r="19" spans="1:10" s="11" customFormat="1" ht="26.25" customHeight="1" x14ac:dyDescent="0.2">
      <c r="A19" s="21"/>
      <c r="B19" s="21"/>
      <c r="C19" s="27" t="s">
        <v>12</v>
      </c>
      <c r="D19" s="28">
        <f>D30+D43+D52+D59</f>
        <v>38879946</v>
      </c>
      <c r="E19" s="28">
        <f t="shared" ref="E19:F19" si="5">E30+E43+E52+E59</f>
        <v>114989</v>
      </c>
      <c r="F19" s="28">
        <f t="shared" si="5"/>
        <v>22439684</v>
      </c>
      <c r="G19" s="28">
        <f t="shared" ref="G19:H19" si="6">G30+G43+G52+G59</f>
        <v>0</v>
      </c>
      <c r="H19" s="28">
        <f t="shared" si="6"/>
        <v>22439684</v>
      </c>
      <c r="I19" s="28">
        <f t="shared" ref="I19:J19" si="7">I30+I43+I52+I59</f>
        <v>0</v>
      </c>
      <c r="J19" s="28">
        <f t="shared" si="7"/>
        <v>22439684</v>
      </c>
    </row>
    <row r="20" spans="1:10" s="11" customFormat="1" ht="26.25" customHeight="1" x14ac:dyDescent="0.2">
      <c r="A20" s="21"/>
      <c r="B20" s="21"/>
      <c r="C20" s="27"/>
      <c r="D20" s="28"/>
      <c r="E20" s="28"/>
      <c r="F20" s="34">
        <f t="shared" ref="F20:F31" si="8">D20+E20</f>
        <v>0</v>
      </c>
      <c r="G20" s="47"/>
      <c r="H20" s="41"/>
      <c r="I20" s="41"/>
      <c r="J20" s="41"/>
    </row>
    <row r="21" spans="1:10" s="12" customFormat="1" ht="26.25" customHeight="1" x14ac:dyDescent="0.2">
      <c r="A21" s="29">
        <v>1</v>
      </c>
      <c r="B21" s="30"/>
      <c r="C21" s="31" t="s">
        <v>26</v>
      </c>
      <c r="D21" s="32">
        <f t="shared" ref="D21:J21" si="9">SUM(D23,D30)</f>
        <v>61482455</v>
      </c>
      <c r="E21" s="32">
        <f t="shared" si="9"/>
        <v>114989</v>
      </c>
      <c r="F21" s="32">
        <f t="shared" si="9"/>
        <v>47271698</v>
      </c>
      <c r="G21" s="32">
        <f t="shared" si="9"/>
        <v>0</v>
      </c>
      <c r="H21" s="32">
        <f t="shared" si="9"/>
        <v>47271698</v>
      </c>
      <c r="I21" s="32">
        <f t="shared" si="9"/>
        <v>0</v>
      </c>
      <c r="J21" s="32">
        <f t="shared" si="9"/>
        <v>47271698</v>
      </c>
    </row>
    <row r="22" spans="1:10" s="12" customFormat="1" ht="26.25" customHeight="1" x14ac:dyDescent="0.2">
      <c r="A22" s="26"/>
      <c r="B22" s="26"/>
      <c r="C22" s="31"/>
      <c r="D22" s="32"/>
      <c r="E22" s="32"/>
      <c r="F22" s="34"/>
      <c r="G22" s="48"/>
      <c r="H22" s="42"/>
      <c r="I22" s="42"/>
      <c r="J22" s="42"/>
    </row>
    <row r="23" spans="1:10" s="11" customFormat="1" ht="26.25" customHeight="1" x14ac:dyDescent="0.2">
      <c r="A23" s="68" t="s">
        <v>7</v>
      </c>
      <c r="B23" s="69"/>
      <c r="C23" s="33" t="s">
        <v>10</v>
      </c>
      <c r="D23" s="28">
        <f t="shared" ref="D23:J23" si="10">SUM(D24:D29)</f>
        <v>26116108</v>
      </c>
      <c r="E23" s="28">
        <f t="shared" si="10"/>
        <v>0</v>
      </c>
      <c r="F23" s="28">
        <f t="shared" si="10"/>
        <v>26116108</v>
      </c>
      <c r="G23" s="28">
        <f t="shared" si="10"/>
        <v>0</v>
      </c>
      <c r="H23" s="28">
        <f t="shared" si="10"/>
        <v>26116108</v>
      </c>
      <c r="I23" s="28">
        <f t="shared" si="10"/>
        <v>0</v>
      </c>
      <c r="J23" s="28">
        <f t="shared" si="10"/>
        <v>26116108</v>
      </c>
    </row>
    <row r="24" spans="1:10" s="9" customFormat="1" ht="26.25" customHeight="1" x14ac:dyDescent="0.2">
      <c r="A24" s="22"/>
      <c r="B24" s="22" t="s">
        <v>4</v>
      </c>
      <c r="C24" s="25" t="s">
        <v>31</v>
      </c>
      <c r="D24" s="34">
        <v>8238593</v>
      </c>
      <c r="E24" s="34">
        <v>0</v>
      </c>
      <c r="F24" s="34">
        <f t="shared" si="8"/>
        <v>8238593</v>
      </c>
      <c r="G24" s="28">
        <v>0</v>
      </c>
      <c r="H24" s="34">
        <f>SUM(F24:G24)</f>
        <v>8238593</v>
      </c>
      <c r="I24" s="34"/>
      <c r="J24" s="34">
        <f t="shared" ref="J24:J28" si="11">SUM(H24:I24)</f>
        <v>8238593</v>
      </c>
    </row>
    <row r="25" spans="1:10" s="9" customFormat="1" ht="23.25" x14ac:dyDescent="0.2">
      <c r="A25" s="22"/>
      <c r="B25" s="22" t="s">
        <v>4</v>
      </c>
      <c r="C25" s="25" t="s">
        <v>33</v>
      </c>
      <c r="D25" s="35">
        <v>10654808</v>
      </c>
      <c r="E25" s="34">
        <v>0</v>
      </c>
      <c r="F25" s="34">
        <f t="shared" si="8"/>
        <v>10654808</v>
      </c>
      <c r="G25" s="28">
        <v>0</v>
      </c>
      <c r="H25" s="34">
        <f t="shared" ref="H25:H28" si="12">SUM(F25:G25)</f>
        <v>10654808</v>
      </c>
      <c r="I25" s="34"/>
      <c r="J25" s="34">
        <f t="shared" si="11"/>
        <v>10654808</v>
      </c>
    </row>
    <row r="26" spans="1:10" s="9" customFormat="1" ht="26.25" customHeight="1" x14ac:dyDescent="0.2">
      <c r="A26" s="22"/>
      <c r="B26" s="22" t="s">
        <v>4</v>
      </c>
      <c r="C26" s="25" t="s">
        <v>45</v>
      </c>
      <c r="D26" s="34">
        <v>2500000</v>
      </c>
      <c r="E26" s="34">
        <v>0</v>
      </c>
      <c r="F26" s="34">
        <f t="shared" si="8"/>
        <v>2500000</v>
      </c>
      <c r="G26" s="28">
        <v>0</v>
      </c>
      <c r="H26" s="34">
        <f t="shared" si="12"/>
        <v>2500000</v>
      </c>
      <c r="I26" s="34"/>
      <c r="J26" s="34">
        <f t="shared" si="11"/>
        <v>2500000</v>
      </c>
    </row>
    <row r="27" spans="1:10" s="9" customFormat="1" ht="23.25" x14ac:dyDescent="0.2">
      <c r="A27" s="22"/>
      <c r="B27" s="22" t="s">
        <v>4</v>
      </c>
      <c r="C27" s="25" t="s">
        <v>42</v>
      </c>
      <c r="D27" s="34">
        <v>4722707</v>
      </c>
      <c r="E27" s="34">
        <v>0</v>
      </c>
      <c r="F27" s="34">
        <f t="shared" si="8"/>
        <v>4722707</v>
      </c>
      <c r="G27" s="28">
        <v>0</v>
      </c>
      <c r="H27" s="34">
        <f t="shared" si="12"/>
        <v>4722707</v>
      </c>
      <c r="I27" s="34"/>
      <c r="J27" s="34">
        <f t="shared" si="11"/>
        <v>4722707</v>
      </c>
    </row>
    <row r="28" spans="1:10" s="9" customFormat="1" ht="26.25" customHeight="1" x14ac:dyDescent="0.2">
      <c r="A28" s="22"/>
      <c r="B28" s="22" t="s">
        <v>4</v>
      </c>
      <c r="C28" s="25"/>
      <c r="D28" s="34"/>
      <c r="E28" s="34">
        <v>0</v>
      </c>
      <c r="F28" s="34">
        <f t="shared" si="8"/>
        <v>0</v>
      </c>
      <c r="G28" s="28">
        <v>0</v>
      </c>
      <c r="H28" s="34">
        <f t="shared" si="12"/>
        <v>0</v>
      </c>
      <c r="I28" s="34"/>
      <c r="J28" s="34">
        <f t="shared" si="11"/>
        <v>0</v>
      </c>
    </row>
    <row r="29" spans="1:10" s="9" customFormat="1" ht="26.25" customHeight="1" x14ac:dyDescent="0.2">
      <c r="A29" s="22"/>
      <c r="B29" s="22"/>
      <c r="C29" s="23"/>
      <c r="D29" s="34"/>
      <c r="E29" s="34"/>
      <c r="F29" s="34"/>
      <c r="G29" s="44"/>
      <c r="H29" s="40"/>
      <c r="I29" s="40"/>
      <c r="J29" s="40"/>
    </row>
    <row r="30" spans="1:10" s="11" customFormat="1" ht="26.25" customHeight="1" x14ac:dyDescent="0.2">
      <c r="A30" s="68" t="s">
        <v>8</v>
      </c>
      <c r="B30" s="68">
        <v>1</v>
      </c>
      <c r="C30" s="33" t="s">
        <v>9</v>
      </c>
      <c r="D30" s="28">
        <f>SUM(D31:D37)</f>
        <v>35366347</v>
      </c>
      <c r="E30" s="28">
        <f t="shared" ref="E30:H30" si="13">SUM(E31:E35)</f>
        <v>114989</v>
      </c>
      <c r="F30" s="28">
        <f t="shared" si="13"/>
        <v>21155590</v>
      </c>
      <c r="G30" s="28">
        <f t="shared" si="13"/>
        <v>0</v>
      </c>
      <c r="H30" s="28">
        <f t="shared" si="13"/>
        <v>21155590</v>
      </c>
      <c r="I30" s="28">
        <f t="shared" ref="I30:J30" si="14">SUM(I31:I35)</f>
        <v>0</v>
      </c>
      <c r="J30" s="28">
        <f t="shared" si="14"/>
        <v>21155590</v>
      </c>
    </row>
    <row r="31" spans="1:10" s="11" customFormat="1" ht="26.25" customHeight="1" x14ac:dyDescent="0.2">
      <c r="A31" s="21"/>
      <c r="B31" s="22" t="s">
        <v>4</v>
      </c>
      <c r="C31" s="23" t="s">
        <v>46</v>
      </c>
      <c r="D31" s="24">
        <v>15420336</v>
      </c>
      <c r="E31" s="24">
        <v>0</v>
      </c>
      <c r="F31" s="34">
        <f t="shared" si="8"/>
        <v>15420336</v>
      </c>
      <c r="G31" s="28">
        <v>0</v>
      </c>
      <c r="H31" s="34">
        <f t="shared" ref="H31:H32" si="15">SUM(F31:G31)</f>
        <v>15420336</v>
      </c>
      <c r="I31" s="34"/>
      <c r="J31" s="34">
        <f t="shared" ref="J31:J32" si="16">SUM(H31:I31)</f>
        <v>15420336</v>
      </c>
    </row>
    <row r="32" spans="1:10" s="9" customFormat="1" ht="26.25" customHeight="1" x14ac:dyDescent="0.2">
      <c r="A32" s="22"/>
      <c r="B32" s="22" t="s">
        <v>4</v>
      </c>
      <c r="C32" s="25" t="s">
        <v>16</v>
      </c>
      <c r="D32" s="34">
        <v>5620265</v>
      </c>
      <c r="E32" s="34">
        <v>114989</v>
      </c>
      <c r="F32" s="34">
        <f>D32+E32</f>
        <v>5735254</v>
      </c>
      <c r="G32" s="28">
        <v>0</v>
      </c>
      <c r="H32" s="34">
        <f t="shared" si="15"/>
        <v>5735254</v>
      </c>
      <c r="I32" s="34"/>
      <c r="J32" s="34">
        <f t="shared" si="16"/>
        <v>5735254</v>
      </c>
    </row>
    <row r="33" spans="1:10" s="9" customFormat="1" ht="23.25" x14ac:dyDescent="0.2">
      <c r="A33" s="22"/>
      <c r="B33" s="22" t="s">
        <v>4</v>
      </c>
      <c r="C33" s="25" t="s">
        <v>32</v>
      </c>
      <c r="D33" s="34">
        <v>2678923</v>
      </c>
      <c r="E33" s="34"/>
      <c r="F33" s="34"/>
      <c r="G33" s="44"/>
      <c r="H33" s="40"/>
      <c r="I33" s="40"/>
      <c r="J33" s="40"/>
    </row>
    <row r="34" spans="1:10" s="9" customFormat="1" ht="26.25" customHeight="1" x14ac:dyDescent="0.2">
      <c r="A34" s="22"/>
      <c r="B34" s="22" t="s">
        <v>4</v>
      </c>
      <c r="C34" s="25" t="s">
        <v>43</v>
      </c>
      <c r="D34" s="36">
        <v>9316442</v>
      </c>
      <c r="E34" s="36"/>
      <c r="F34" s="36"/>
      <c r="G34" s="44"/>
      <c r="H34" s="40"/>
      <c r="I34" s="40"/>
      <c r="J34" s="40"/>
    </row>
    <row r="35" spans="1:10" s="9" customFormat="1" ht="26.25" customHeight="1" x14ac:dyDescent="0.2">
      <c r="A35" s="22"/>
      <c r="B35" s="22" t="s">
        <v>4</v>
      </c>
      <c r="C35" s="25" t="s">
        <v>44</v>
      </c>
      <c r="D35" s="34">
        <v>2330381</v>
      </c>
      <c r="E35" s="34"/>
      <c r="F35" s="34"/>
      <c r="G35" s="43"/>
      <c r="H35" s="40"/>
      <c r="I35" s="40"/>
      <c r="J35" s="40"/>
    </row>
    <row r="36" spans="1:10" s="9" customFormat="1" ht="26.25" customHeight="1" x14ac:dyDescent="0.2">
      <c r="A36" s="22"/>
      <c r="B36" s="22" t="s">
        <v>4</v>
      </c>
      <c r="C36" s="25"/>
      <c r="D36" s="34"/>
      <c r="E36" s="34"/>
      <c r="F36" s="34"/>
      <c r="G36" s="43"/>
      <c r="H36" s="40"/>
      <c r="I36" s="40"/>
      <c r="J36" s="40"/>
    </row>
    <row r="37" spans="1:10" s="9" customFormat="1" ht="26.25" customHeight="1" x14ac:dyDescent="0.2">
      <c r="A37" s="22"/>
      <c r="B37" s="22"/>
      <c r="C37" s="25"/>
      <c r="D37" s="34"/>
      <c r="E37" s="34"/>
      <c r="F37" s="34"/>
      <c r="G37" s="50"/>
      <c r="H37" s="40"/>
      <c r="I37" s="40"/>
      <c r="J37" s="40"/>
    </row>
    <row r="38" spans="1:10" s="12" customFormat="1" ht="26.25" customHeight="1" x14ac:dyDescent="0.2">
      <c r="A38" s="55">
        <v>2</v>
      </c>
      <c r="B38" s="56"/>
      <c r="C38" s="31" t="s">
        <v>27</v>
      </c>
      <c r="D38" s="32">
        <f>SUM(D39,D43)</f>
        <v>2397470</v>
      </c>
      <c r="E38" s="32">
        <f t="shared" ref="E38:H38" si="17">SUM(E39,E43)</f>
        <v>0</v>
      </c>
      <c r="F38" s="32">
        <f t="shared" si="17"/>
        <v>910397</v>
      </c>
      <c r="G38" s="32">
        <f t="shared" si="17"/>
        <v>0</v>
      </c>
      <c r="H38" s="32">
        <f t="shared" si="17"/>
        <v>910397</v>
      </c>
      <c r="I38" s="32">
        <f t="shared" ref="I38:J38" si="18">SUM(I39,I43)</f>
        <v>0</v>
      </c>
      <c r="J38" s="32">
        <f t="shared" si="18"/>
        <v>910397</v>
      </c>
    </row>
    <row r="39" spans="1:10" s="11" customFormat="1" ht="26.25" customHeight="1" x14ac:dyDescent="0.2">
      <c r="A39" s="57" t="s">
        <v>7</v>
      </c>
      <c r="B39" s="58"/>
      <c r="C39" s="33" t="s">
        <v>10</v>
      </c>
      <c r="D39" s="28">
        <f>SUM(D40:D41)</f>
        <v>0</v>
      </c>
      <c r="E39" s="28">
        <f t="shared" ref="E39:H39" si="19">SUM(E40:E41)</f>
        <v>0</v>
      </c>
      <c r="F39" s="28">
        <f t="shared" si="19"/>
        <v>0</v>
      </c>
      <c r="G39" s="28">
        <f t="shared" si="19"/>
        <v>0</v>
      </c>
      <c r="H39" s="28">
        <f t="shared" si="19"/>
        <v>0</v>
      </c>
      <c r="I39" s="28">
        <f t="shared" ref="I39:J39" si="20">SUM(I40:I41)</f>
        <v>0</v>
      </c>
      <c r="J39" s="28">
        <f t="shared" si="20"/>
        <v>0</v>
      </c>
    </row>
    <row r="40" spans="1:10" s="11" customFormat="1" ht="23.25" x14ac:dyDescent="0.2">
      <c r="A40" s="22"/>
      <c r="B40" s="22" t="s">
        <v>4</v>
      </c>
      <c r="C40" s="25"/>
      <c r="D40" s="28"/>
      <c r="E40" s="28"/>
      <c r="F40" s="28"/>
      <c r="G40" s="47"/>
      <c r="H40" s="41"/>
      <c r="I40" s="41"/>
      <c r="J40" s="41"/>
    </row>
    <row r="41" spans="1:10" s="11" customFormat="1" ht="26.25" customHeight="1" x14ac:dyDescent="0.2">
      <c r="A41" s="22"/>
      <c r="B41" s="22" t="s">
        <v>4</v>
      </c>
      <c r="C41" s="25"/>
      <c r="D41" s="28"/>
      <c r="E41" s="28"/>
      <c r="F41" s="28"/>
      <c r="G41" s="47"/>
      <c r="H41" s="41"/>
      <c r="I41" s="41"/>
      <c r="J41" s="41"/>
    </row>
    <row r="42" spans="1:10" s="11" customFormat="1" ht="26.25" customHeight="1" x14ac:dyDescent="0.2">
      <c r="A42" s="22"/>
      <c r="B42" s="37"/>
      <c r="C42" s="33"/>
      <c r="D42" s="28"/>
      <c r="E42" s="28"/>
      <c r="F42" s="28"/>
      <c r="G42" s="47"/>
      <c r="H42" s="41"/>
      <c r="I42" s="41"/>
      <c r="J42" s="41"/>
    </row>
    <row r="43" spans="1:10" s="11" customFormat="1" ht="26.25" customHeight="1" x14ac:dyDescent="0.2">
      <c r="A43" s="57" t="s">
        <v>8</v>
      </c>
      <c r="B43" s="57">
        <v>1</v>
      </c>
      <c r="C43" s="33" t="s">
        <v>9</v>
      </c>
      <c r="D43" s="28">
        <f>SUM(D44:D47)</f>
        <v>2397470</v>
      </c>
      <c r="E43" s="28">
        <f t="shared" ref="E43:H43" si="21">SUM(E44:E46)</f>
        <v>0</v>
      </c>
      <c r="F43" s="28">
        <f t="shared" si="21"/>
        <v>910397</v>
      </c>
      <c r="G43" s="28">
        <f t="shared" si="21"/>
        <v>0</v>
      </c>
      <c r="H43" s="28">
        <f t="shared" si="21"/>
        <v>910397</v>
      </c>
      <c r="I43" s="28">
        <f t="shared" ref="I43:J43" si="22">SUM(I44:I46)</f>
        <v>0</v>
      </c>
      <c r="J43" s="28">
        <f t="shared" si="22"/>
        <v>910397</v>
      </c>
    </row>
    <row r="44" spans="1:10" s="12" customFormat="1" ht="23.25" customHeight="1" x14ac:dyDescent="0.2">
      <c r="A44" s="26"/>
      <c r="B44" s="22" t="s">
        <v>4</v>
      </c>
      <c r="C44" s="25" t="s">
        <v>16</v>
      </c>
      <c r="D44" s="34">
        <v>910397</v>
      </c>
      <c r="E44" s="34">
        <v>0</v>
      </c>
      <c r="F44" s="34">
        <f t="shared" ref="F44" si="23">D44+E44</f>
        <v>910397</v>
      </c>
      <c r="G44" s="28">
        <v>0</v>
      </c>
      <c r="H44" s="34">
        <f t="shared" ref="H44" si="24">SUM(F44:G44)</f>
        <v>910397</v>
      </c>
      <c r="I44" s="34"/>
      <c r="J44" s="34">
        <f t="shared" ref="J44" si="25">SUM(H44:I44)</f>
        <v>910397</v>
      </c>
    </row>
    <row r="45" spans="1:10" s="12" customFormat="1" ht="26.25" customHeight="1" x14ac:dyDescent="0.2">
      <c r="A45" s="26"/>
      <c r="B45" s="22" t="s">
        <v>4</v>
      </c>
      <c r="C45" s="25" t="s">
        <v>44</v>
      </c>
      <c r="D45" s="34">
        <v>1487073</v>
      </c>
      <c r="E45" s="34"/>
      <c r="F45" s="34"/>
      <c r="G45" s="48"/>
      <c r="H45" s="42"/>
      <c r="I45" s="42"/>
      <c r="J45" s="42"/>
    </row>
    <row r="46" spans="1:10" s="12" customFormat="1" ht="26.25" customHeight="1" x14ac:dyDescent="0.2">
      <c r="A46" s="26"/>
      <c r="B46" s="22" t="s">
        <v>4</v>
      </c>
      <c r="C46" s="25"/>
      <c r="D46" s="34"/>
      <c r="E46" s="34"/>
      <c r="F46" s="34"/>
      <c r="G46" s="48"/>
      <c r="H46" s="42"/>
      <c r="I46" s="42"/>
      <c r="J46" s="42"/>
    </row>
    <row r="47" spans="1:10" s="12" customFormat="1" ht="26.25" customHeight="1" x14ac:dyDescent="0.2">
      <c r="A47" s="26"/>
      <c r="B47" s="26"/>
      <c r="C47" s="31"/>
      <c r="D47" s="34"/>
      <c r="E47" s="34"/>
      <c r="F47" s="34"/>
      <c r="G47" s="48"/>
      <c r="H47" s="42"/>
      <c r="I47" s="42"/>
      <c r="J47" s="42"/>
    </row>
    <row r="48" spans="1:10" s="12" customFormat="1" ht="26.25" customHeight="1" x14ac:dyDescent="0.2">
      <c r="A48" s="55">
        <v>3</v>
      </c>
      <c r="B48" s="56"/>
      <c r="C48" s="31" t="s">
        <v>28</v>
      </c>
      <c r="D48" s="32">
        <f>SUM(D49,D52)</f>
        <v>538941</v>
      </c>
      <c r="E48" s="32">
        <f t="shared" ref="E48:H48" si="26">SUM(E49,E52)</f>
        <v>0</v>
      </c>
      <c r="F48" s="32">
        <f t="shared" si="26"/>
        <v>52665</v>
      </c>
      <c r="G48" s="32">
        <f t="shared" si="26"/>
        <v>0</v>
      </c>
      <c r="H48" s="32">
        <f t="shared" si="26"/>
        <v>52665</v>
      </c>
      <c r="I48" s="32">
        <f t="shared" ref="I48:J48" si="27">SUM(I49,I52)</f>
        <v>0</v>
      </c>
      <c r="J48" s="32">
        <f t="shared" si="27"/>
        <v>52665</v>
      </c>
    </row>
    <row r="49" spans="1:10" s="11" customFormat="1" ht="26.25" customHeight="1" x14ac:dyDescent="0.2">
      <c r="A49" s="57" t="s">
        <v>7</v>
      </c>
      <c r="B49" s="58"/>
      <c r="C49" s="33" t="s">
        <v>10</v>
      </c>
      <c r="D49" s="28">
        <f>SUM(D50:D50)</f>
        <v>0</v>
      </c>
      <c r="E49" s="28">
        <f t="shared" ref="E49:J49" si="28">SUM(E50:E50)</f>
        <v>0</v>
      </c>
      <c r="F49" s="28">
        <f t="shared" si="28"/>
        <v>0</v>
      </c>
      <c r="G49" s="28">
        <f t="shared" si="28"/>
        <v>0</v>
      </c>
      <c r="H49" s="28">
        <f t="shared" si="28"/>
        <v>0</v>
      </c>
      <c r="I49" s="28">
        <f t="shared" si="28"/>
        <v>0</v>
      </c>
      <c r="J49" s="28">
        <f t="shared" si="28"/>
        <v>0</v>
      </c>
    </row>
    <row r="50" spans="1:10" s="9" customFormat="1" ht="26.25" customHeight="1" x14ac:dyDescent="0.2">
      <c r="A50" s="22"/>
      <c r="B50" s="22" t="s">
        <v>4</v>
      </c>
      <c r="C50" s="25"/>
      <c r="D50" s="34"/>
      <c r="E50" s="34"/>
      <c r="F50" s="34"/>
      <c r="G50" s="44"/>
      <c r="H50" s="40"/>
      <c r="I50" s="40"/>
      <c r="J50" s="40"/>
    </row>
    <row r="51" spans="1:10" s="9" customFormat="1" ht="26.25" customHeight="1" x14ac:dyDescent="0.2">
      <c r="A51" s="22"/>
      <c r="B51" s="22"/>
      <c r="C51" s="25"/>
      <c r="D51" s="34"/>
      <c r="E51" s="34"/>
      <c r="F51" s="34"/>
      <c r="G51" s="44"/>
      <c r="H51" s="40"/>
      <c r="I51" s="40"/>
      <c r="J51" s="40"/>
    </row>
    <row r="52" spans="1:10" s="11" customFormat="1" ht="26.25" customHeight="1" x14ac:dyDescent="0.2">
      <c r="A52" s="57" t="s">
        <v>8</v>
      </c>
      <c r="B52" s="57">
        <v>1</v>
      </c>
      <c r="C52" s="33" t="s">
        <v>9</v>
      </c>
      <c r="D52" s="28">
        <f>SUM(D53:D55)</f>
        <v>538941</v>
      </c>
      <c r="E52" s="28">
        <f t="shared" ref="E52:H52" si="29">SUM(E53:E54)</f>
        <v>0</v>
      </c>
      <c r="F52" s="28">
        <f t="shared" si="29"/>
        <v>52665</v>
      </c>
      <c r="G52" s="28">
        <f t="shared" si="29"/>
        <v>0</v>
      </c>
      <c r="H52" s="28">
        <f t="shared" si="29"/>
        <v>52665</v>
      </c>
      <c r="I52" s="28">
        <f t="shared" ref="I52:J52" si="30">SUM(I53:I54)</f>
        <v>0</v>
      </c>
      <c r="J52" s="28">
        <f t="shared" si="30"/>
        <v>52665</v>
      </c>
    </row>
    <row r="53" spans="1:10" s="9" customFormat="1" ht="26.25" customHeight="1" x14ac:dyDescent="0.2">
      <c r="A53" s="22"/>
      <c r="B53" s="22" t="s">
        <v>4</v>
      </c>
      <c r="C53" s="25" t="s">
        <v>16</v>
      </c>
      <c r="D53" s="34">
        <v>52665</v>
      </c>
      <c r="E53" s="34">
        <v>0</v>
      </c>
      <c r="F53" s="34">
        <f t="shared" ref="F53" si="31">D53+E53</f>
        <v>52665</v>
      </c>
      <c r="G53" s="28">
        <v>0</v>
      </c>
      <c r="H53" s="34">
        <f>SUM(F53:G53)</f>
        <v>52665</v>
      </c>
      <c r="I53" s="34"/>
      <c r="J53" s="34">
        <f t="shared" ref="J53" si="32">SUM(H53:I53)</f>
        <v>52665</v>
      </c>
    </row>
    <row r="54" spans="1:10" s="9" customFormat="1" ht="26.25" customHeight="1" x14ac:dyDescent="0.2">
      <c r="A54" s="22"/>
      <c r="B54" s="22" t="s">
        <v>4</v>
      </c>
      <c r="C54" s="25" t="s">
        <v>44</v>
      </c>
      <c r="D54" s="34">
        <v>486276</v>
      </c>
      <c r="E54" s="34"/>
      <c r="F54" s="34"/>
      <c r="G54" s="44"/>
      <c r="H54" s="40"/>
      <c r="I54" s="40"/>
      <c r="J54" s="40"/>
    </row>
    <row r="55" spans="1:10" s="12" customFormat="1" ht="26.25" customHeight="1" x14ac:dyDescent="0.2">
      <c r="A55" s="26"/>
      <c r="B55" s="26"/>
      <c r="C55" s="31"/>
      <c r="D55" s="34"/>
      <c r="E55" s="34"/>
      <c r="F55" s="34"/>
      <c r="G55" s="48"/>
      <c r="H55" s="42"/>
      <c r="I55" s="42"/>
      <c r="J55" s="42"/>
    </row>
    <row r="56" spans="1:10" s="12" customFormat="1" ht="26.25" customHeight="1" x14ac:dyDescent="0.2">
      <c r="A56" s="55">
        <v>4</v>
      </c>
      <c r="B56" s="56"/>
      <c r="C56" s="31" t="s">
        <v>30</v>
      </c>
      <c r="D56" s="32">
        <f>SUM(D57,D59)</f>
        <v>577188</v>
      </c>
      <c r="E56" s="32">
        <f t="shared" ref="E56:H56" si="33">SUM(E57,E59)</f>
        <v>0</v>
      </c>
      <c r="F56" s="32">
        <f t="shared" si="33"/>
        <v>321032</v>
      </c>
      <c r="G56" s="32">
        <f t="shared" si="33"/>
        <v>0</v>
      </c>
      <c r="H56" s="32">
        <f t="shared" si="33"/>
        <v>321032</v>
      </c>
      <c r="I56" s="32">
        <f t="shared" ref="I56:J56" si="34">SUM(I57,I59)</f>
        <v>0</v>
      </c>
      <c r="J56" s="32">
        <f t="shared" si="34"/>
        <v>321032</v>
      </c>
    </row>
    <row r="57" spans="1:10" s="11" customFormat="1" ht="26.25" customHeight="1" x14ac:dyDescent="0.2">
      <c r="A57" s="57" t="s">
        <v>7</v>
      </c>
      <c r="B57" s="58"/>
      <c r="C57" s="33" t="s">
        <v>10</v>
      </c>
      <c r="D57" s="28">
        <v>0</v>
      </c>
      <c r="E57" s="28"/>
      <c r="F57" s="28"/>
      <c r="G57" s="47"/>
      <c r="H57" s="41"/>
      <c r="I57" s="41"/>
      <c r="J57" s="41"/>
    </row>
    <row r="58" spans="1:10" s="9" customFormat="1" ht="26.25" customHeight="1" x14ac:dyDescent="0.2">
      <c r="A58" s="22"/>
      <c r="B58" s="22"/>
      <c r="C58" s="23"/>
      <c r="D58" s="34"/>
      <c r="E58" s="34"/>
      <c r="F58" s="34"/>
      <c r="G58" s="44"/>
      <c r="H58" s="40"/>
      <c r="I58" s="40"/>
      <c r="J58" s="40"/>
    </row>
    <row r="59" spans="1:10" s="11" customFormat="1" ht="26.25" customHeight="1" x14ac:dyDescent="0.2">
      <c r="A59" s="57" t="s">
        <v>8</v>
      </c>
      <c r="B59" s="57">
        <v>1</v>
      </c>
      <c r="C59" s="33" t="s">
        <v>9</v>
      </c>
      <c r="D59" s="28">
        <f>SUM(D60:D62)</f>
        <v>577188</v>
      </c>
      <c r="E59" s="28">
        <f t="shared" ref="E59:H59" si="35">SUM(E60:E61)</f>
        <v>0</v>
      </c>
      <c r="F59" s="28">
        <f t="shared" si="35"/>
        <v>321032</v>
      </c>
      <c r="G59" s="28">
        <f t="shared" si="35"/>
        <v>0</v>
      </c>
      <c r="H59" s="28">
        <f t="shared" si="35"/>
        <v>321032</v>
      </c>
      <c r="I59" s="28">
        <f t="shared" ref="I59:J59" si="36">SUM(I60:I61)</f>
        <v>0</v>
      </c>
      <c r="J59" s="28">
        <f t="shared" si="36"/>
        <v>321032</v>
      </c>
    </row>
    <row r="60" spans="1:10" s="9" customFormat="1" ht="26.25" customHeight="1" x14ac:dyDescent="0.2">
      <c r="A60" s="22"/>
      <c r="B60" s="22" t="s">
        <v>4</v>
      </c>
      <c r="C60" s="25" t="s">
        <v>16</v>
      </c>
      <c r="D60" s="34">
        <v>321032</v>
      </c>
      <c r="E60" s="34">
        <v>0</v>
      </c>
      <c r="F60" s="34">
        <f t="shared" ref="F60" si="37">D60+E60</f>
        <v>321032</v>
      </c>
      <c r="G60" s="28">
        <v>0</v>
      </c>
      <c r="H60" s="34">
        <f>SUM(F60:G60)</f>
        <v>321032</v>
      </c>
      <c r="I60" s="34"/>
      <c r="J60" s="34">
        <f t="shared" ref="J60" si="38">SUM(H60:I60)</f>
        <v>321032</v>
      </c>
    </row>
    <row r="61" spans="1:10" s="11" customFormat="1" ht="26.25" customHeight="1" x14ac:dyDescent="0.2">
      <c r="A61" s="21"/>
      <c r="B61" s="22" t="s">
        <v>4</v>
      </c>
      <c r="C61" s="25" t="s">
        <v>44</v>
      </c>
      <c r="D61" s="34">
        <v>256156</v>
      </c>
      <c r="E61" s="34"/>
      <c r="F61" s="34"/>
      <c r="G61" s="47"/>
      <c r="H61" s="41"/>
      <c r="I61" s="41"/>
      <c r="J61" s="41"/>
    </row>
    <row r="62" spans="1:10" s="8" customFormat="1" ht="26.25" customHeight="1" x14ac:dyDescent="0.2">
      <c r="A62" s="26"/>
      <c r="B62" s="22"/>
      <c r="C62" s="22"/>
      <c r="D62" s="17"/>
      <c r="E62" s="17"/>
      <c r="F62" s="17"/>
      <c r="G62" s="45"/>
      <c r="H62" s="6"/>
      <c r="I62" s="6"/>
      <c r="J62" s="6"/>
    </row>
    <row r="63" spans="1:10" s="9" customFormat="1" ht="26.25" customHeight="1" x14ac:dyDescent="0.2">
      <c r="A63" s="67" t="s">
        <v>14</v>
      </c>
      <c r="B63" s="67"/>
      <c r="C63" s="19" t="s">
        <v>25</v>
      </c>
      <c r="D63" s="20">
        <f t="shared" ref="D63:J63" si="39">SUM(D64)</f>
        <v>0</v>
      </c>
      <c r="E63" s="20">
        <f t="shared" si="39"/>
        <v>1162740</v>
      </c>
      <c r="F63" s="20">
        <f t="shared" si="39"/>
        <v>1162740</v>
      </c>
      <c r="G63" s="20">
        <f t="shared" si="39"/>
        <v>0</v>
      </c>
      <c r="H63" s="20">
        <f t="shared" si="39"/>
        <v>1162740</v>
      </c>
      <c r="I63" s="20">
        <f t="shared" si="39"/>
        <v>0</v>
      </c>
      <c r="J63" s="20">
        <f t="shared" si="39"/>
        <v>1162740</v>
      </c>
    </row>
    <row r="64" spans="1:10" s="8" customFormat="1" ht="26.25" customHeight="1" x14ac:dyDescent="0.2">
      <c r="A64" s="22"/>
      <c r="B64" s="22" t="s">
        <v>1</v>
      </c>
      <c r="C64" s="23" t="s">
        <v>36</v>
      </c>
      <c r="D64" s="24">
        <v>0</v>
      </c>
      <c r="E64" s="24">
        <v>1162740</v>
      </c>
      <c r="F64" s="34">
        <f t="shared" ref="F64" si="40">D64+E64</f>
        <v>1162740</v>
      </c>
      <c r="G64" s="52">
        <v>0</v>
      </c>
      <c r="H64" s="51">
        <f>SUM(F64:G64)</f>
        <v>1162740</v>
      </c>
      <c r="I64" s="51"/>
      <c r="J64" s="51">
        <f t="shared" ref="J64" si="41">SUM(H64:I64)</f>
        <v>1162740</v>
      </c>
    </row>
    <row r="65" spans="1:13" s="8" customFormat="1" ht="26.25" customHeight="1" x14ac:dyDescent="0.2">
      <c r="A65" s="26"/>
      <c r="B65" s="22"/>
      <c r="C65" s="22"/>
      <c r="D65" s="17"/>
      <c r="E65" s="17"/>
      <c r="F65" s="17"/>
      <c r="G65" s="45"/>
      <c r="H65" s="6"/>
      <c r="I65" s="6"/>
      <c r="J65" s="6"/>
    </row>
    <row r="66" spans="1:13" s="9" customFormat="1" ht="26.25" customHeight="1" x14ac:dyDescent="0.2">
      <c r="A66" s="67" t="s">
        <v>18</v>
      </c>
      <c r="B66" s="67"/>
      <c r="C66" s="19" t="s">
        <v>21</v>
      </c>
      <c r="D66" s="20">
        <f>SUM(D67:D69)</f>
        <v>399645726</v>
      </c>
      <c r="E66" s="20">
        <f t="shared" ref="E66:H66" si="42">SUM(E67:E69)</f>
        <v>10682984</v>
      </c>
      <c r="F66" s="20">
        <f t="shared" si="42"/>
        <v>410328710</v>
      </c>
      <c r="G66" s="20">
        <f t="shared" si="42"/>
        <v>8548158</v>
      </c>
      <c r="H66" s="20">
        <f t="shared" si="42"/>
        <v>418876868</v>
      </c>
      <c r="I66" s="20">
        <f t="shared" ref="I66:J66" si="43">SUM(I67:I69)</f>
        <v>0</v>
      </c>
      <c r="J66" s="20">
        <f t="shared" si="43"/>
        <v>418876868</v>
      </c>
    </row>
    <row r="67" spans="1:13" s="8" customFormat="1" ht="26.25" customHeight="1" x14ac:dyDescent="0.2">
      <c r="A67" s="22"/>
      <c r="B67" s="22" t="s">
        <v>1</v>
      </c>
      <c r="C67" s="23" t="s">
        <v>27</v>
      </c>
      <c r="D67" s="38">
        <v>174160369</v>
      </c>
      <c r="E67" s="38">
        <v>7124362</v>
      </c>
      <c r="F67" s="34">
        <f t="shared" ref="F67:F69" si="44">D67+E67</f>
        <v>181284731</v>
      </c>
      <c r="G67" s="28">
        <v>833670</v>
      </c>
      <c r="H67" s="34">
        <f>SUM(F67:G67)</f>
        <v>182118401</v>
      </c>
      <c r="I67" s="34"/>
      <c r="J67" s="51">
        <f t="shared" ref="J67:J69" si="45">SUM(H67:I67)</f>
        <v>182118401</v>
      </c>
      <c r="K67" s="13">
        <f>D67+[1]Munka1!$D$113</f>
        <v>244861203</v>
      </c>
      <c r="M67" s="15" t="s">
        <v>41</v>
      </c>
    </row>
    <row r="68" spans="1:13" s="8" customFormat="1" ht="26.25" customHeight="1" x14ac:dyDescent="0.2">
      <c r="A68" s="22"/>
      <c r="B68" s="22" t="s">
        <v>2</v>
      </c>
      <c r="C68" s="23" t="s">
        <v>28</v>
      </c>
      <c r="D68" s="38">
        <v>193901065</v>
      </c>
      <c r="E68" s="38">
        <v>1355459</v>
      </c>
      <c r="F68" s="34">
        <f t="shared" si="44"/>
        <v>195256524</v>
      </c>
      <c r="G68" s="28">
        <v>6209324</v>
      </c>
      <c r="H68" s="34">
        <f>SUM(F68:G68)</f>
        <v>201465848</v>
      </c>
      <c r="I68" s="34"/>
      <c r="J68" s="51">
        <f t="shared" si="45"/>
        <v>201465848</v>
      </c>
      <c r="M68" s="15"/>
    </row>
    <row r="69" spans="1:13" s="8" customFormat="1" ht="26.25" customHeight="1" x14ac:dyDescent="0.2">
      <c r="A69" s="22"/>
      <c r="B69" s="22" t="s">
        <v>5</v>
      </c>
      <c r="C69" s="23" t="s">
        <v>30</v>
      </c>
      <c r="D69" s="38">
        <v>31584292</v>
      </c>
      <c r="E69" s="38">
        <v>2203163</v>
      </c>
      <c r="F69" s="34">
        <f t="shared" si="44"/>
        <v>33787455</v>
      </c>
      <c r="G69" s="28">
        <v>1505164</v>
      </c>
      <c r="H69" s="34">
        <f>SUM(F69:G69)</f>
        <v>35292619</v>
      </c>
      <c r="I69" s="34"/>
      <c r="J69" s="51">
        <f t="shared" si="45"/>
        <v>35292619</v>
      </c>
      <c r="M69" s="15"/>
    </row>
    <row r="70" spans="1:13" s="8" customFormat="1" ht="26.25" customHeight="1" x14ac:dyDescent="0.2">
      <c r="A70" s="22"/>
      <c r="B70" s="22"/>
      <c r="C70" s="23"/>
      <c r="D70" s="24"/>
      <c r="E70" s="24"/>
      <c r="F70" s="24"/>
      <c r="G70" s="45"/>
      <c r="H70" s="6"/>
      <c r="I70" s="6"/>
      <c r="J70" s="6"/>
      <c r="M70" s="54">
        <v>69400710</v>
      </c>
    </row>
    <row r="71" spans="1:13" s="8" customFormat="1" ht="26.25" customHeight="1" x14ac:dyDescent="0.2">
      <c r="A71" s="22"/>
      <c r="B71" s="22"/>
      <c r="C71" s="23" t="s">
        <v>20</v>
      </c>
      <c r="D71" s="24"/>
      <c r="E71" s="24"/>
      <c r="F71" s="24"/>
      <c r="G71" s="45"/>
      <c r="H71" s="6"/>
      <c r="I71" s="6"/>
      <c r="J71" s="6"/>
      <c r="M71" s="54">
        <f>[2]Munka1!$E$289+[2]Munka1!$E$338</f>
        <v>114209646</v>
      </c>
    </row>
    <row r="72" spans="1:13" s="8" customFormat="1" ht="26.25" customHeight="1" x14ac:dyDescent="0.2">
      <c r="A72" s="22"/>
      <c r="B72" s="22"/>
      <c r="C72" s="23" t="s">
        <v>26</v>
      </c>
      <c r="D72" s="24">
        <f t="shared" ref="D72:J72" si="46">SUM(D10,D15,D21,D64)</f>
        <v>61482455</v>
      </c>
      <c r="E72" s="24">
        <f t="shared" si="46"/>
        <v>1277729</v>
      </c>
      <c r="F72" s="24">
        <f t="shared" si="46"/>
        <v>48434438</v>
      </c>
      <c r="G72" s="53">
        <f t="shared" si="46"/>
        <v>0</v>
      </c>
      <c r="H72" s="24">
        <f t="shared" si="46"/>
        <v>48434438</v>
      </c>
      <c r="I72" s="24">
        <f t="shared" si="46"/>
        <v>0</v>
      </c>
      <c r="J72" s="24">
        <f t="shared" si="46"/>
        <v>48434438</v>
      </c>
      <c r="M72" s="54">
        <f>M70-M71</f>
        <v>-44808936</v>
      </c>
    </row>
    <row r="73" spans="1:13" s="8" customFormat="1" ht="26.25" customHeight="1" x14ac:dyDescent="0.2">
      <c r="A73" s="22"/>
      <c r="B73" s="22"/>
      <c r="C73" s="23" t="s">
        <v>27</v>
      </c>
      <c r="D73" s="24">
        <f>SUM(D38,D67)</f>
        <v>176557839</v>
      </c>
      <c r="E73" s="24">
        <f t="shared" ref="E73:F73" si="47">SUM(E38,E67)</f>
        <v>7124362</v>
      </c>
      <c r="F73" s="24">
        <f t="shared" si="47"/>
        <v>182195128</v>
      </c>
      <c r="G73" s="24">
        <f t="shared" ref="G73:H73" si="48">SUM(G38,G67)</f>
        <v>833670</v>
      </c>
      <c r="H73" s="24">
        <f t="shared" si="48"/>
        <v>183028798</v>
      </c>
      <c r="I73" s="24">
        <f t="shared" ref="I73:J73" si="49">SUM(I38,I67)</f>
        <v>0</v>
      </c>
      <c r="J73" s="24">
        <f t="shared" si="49"/>
        <v>183028798</v>
      </c>
    </row>
    <row r="74" spans="1:13" s="8" customFormat="1" ht="26.25" customHeight="1" x14ac:dyDescent="0.2">
      <c r="A74" s="22"/>
      <c r="B74" s="22"/>
      <c r="C74" s="23" t="s">
        <v>28</v>
      </c>
      <c r="D74" s="24">
        <f>SUM(D48,D68)</f>
        <v>194440006</v>
      </c>
      <c r="E74" s="24">
        <f t="shared" ref="E74:F74" si="50">SUM(E48,E68)</f>
        <v>1355459</v>
      </c>
      <c r="F74" s="24">
        <f t="shared" si="50"/>
        <v>195309189</v>
      </c>
      <c r="G74" s="24">
        <f t="shared" ref="G74:H74" si="51">SUM(G48,G68)</f>
        <v>6209324</v>
      </c>
      <c r="H74" s="24">
        <f t="shared" si="51"/>
        <v>201518513</v>
      </c>
      <c r="I74" s="24">
        <f t="shared" ref="I74:J74" si="52">SUM(I48,I68)</f>
        <v>0</v>
      </c>
      <c r="J74" s="24">
        <f t="shared" si="52"/>
        <v>201518513</v>
      </c>
    </row>
    <row r="75" spans="1:13" s="8" customFormat="1" ht="26.25" customHeight="1" x14ac:dyDescent="0.2">
      <c r="A75" s="22"/>
      <c r="B75" s="22"/>
      <c r="C75" s="23" t="s">
        <v>30</v>
      </c>
      <c r="D75" s="24">
        <f>SUM(D56,D69)</f>
        <v>32161480</v>
      </c>
      <c r="E75" s="24">
        <f t="shared" ref="E75:F75" si="53">SUM(E56,E69)</f>
        <v>2203163</v>
      </c>
      <c r="F75" s="24">
        <f t="shared" si="53"/>
        <v>34108487</v>
      </c>
      <c r="G75" s="24">
        <f t="shared" ref="G75:H75" si="54">SUM(G56,G69)</f>
        <v>1505164</v>
      </c>
      <c r="H75" s="24">
        <f t="shared" si="54"/>
        <v>35613651</v>
      </c>
      <c r="I75" s="24">
        <f t="shared" ref="I75:J75" si="55">SUM(I56,I69)</f>
        <v>0</v>
      </c>
      <c r="J75" s="24">
        <f t="shared" si="55"/>
        <v>35613651</v>
      </c>
    </row>
    <row r="76" spans="1:13" s="14" customFormat="1" ht="26.25" customHeight="1" x14ac:dyDescent="0.2">
      <c r="A76" s="63" t="s">
        <v>19</v>
      </c>
      <c r="B76" s="63"/>
      <c r="C76" s="63"/>
      <c r="D76" s="39">
        <f t="shared" ref="D76:J76" si="56">SUM(D9,D14,D17,D63,D66)</f>
        <v>464641780</v>
      </c>
      <c r="E76" s="39">
        <f t="shared" si="56"/>
        <v>11960713</v>
      </c>
      <c r="F76" s="39">
        <f t="shared" si="56"/>
        <v>460047242</v>
      </c>
      <c r="G76" s="39">
        <f t="shared" si="56"/>
        <v>8548158</v>
      </c>
      <c r="H76" s="39">
        <f t="shared" si="56"/>
        <v>468595400</v>
      </c>
      <c r="I76" s="39">
        <f t="shared" si="56"/>
        <v>0</v>
      </c>
      <c r="J76" s="39">
        <f t="shared" si="56"/>
        <v>468595400</v>
      </c>
    </row>
    <row r="77" spans="1:13" ht="21.75" customHeight="1" x14ac:dyDescent="0.2"/>
    <row r="78" spans="1:13" x14ac:dyDescent="0.2">
      <c r="D78" s="4">
        <f>SUM(D72:D75)</f>
        <v>464641780</v>
      </c>
    </row>
  </sheetData>
  <mergeCells count="23">
    <mergeCell ref="A76:C76"/>
    <mergeCell ref="A5:D5"/>
    <mergeCell ref="A7:C7"/>
    <mergeCell ref="A66:B66"/>
    <mergeCell ref="A9:B9"/>
    <mergeCell ref="A14:B14"/>
    <mergeCell ref="A17:B17"/>
    <mergeCell ref="A23:B23"/>
    <mergeCell ref="A30:B30"/>
    <mergeCell ref="A39:B39"/>
    <mergeCell ref="A43:B43"/>
    <mergeCell ref="A63:B63"/>
    <mergeCell ref="A49:B49"/>
    <mergeCell ref="A52:B52"/>
    <mergeCell ref="A38:B38"/>
    <mergeCell ref="A48:B48"/>
    <mergeCell ref="A56:B56"/>
    <mergeCell ref="A57:B57"/>
    <mergeCell ref="A59:B59"/>
    <mergeCell ref="A6:J6"/>
    <mergeCell ref="A1:J1"/>
    <mergeCell ref="A2:J2"/>
    <mergeCell ref="A4:J4"/>
  </mergeCells>
  <phoneticPr fontId="0" type="noConversion"/>
  <pageMargins left="0.70866141732283472" right="0.70866141732283472" top="0.59055118110236227" bottom="0.59055118110236227" header="0.35433070866141736" footer="0.35433070866141736"/>
  <pageSetup paperSize="9" scale="63" fitToHeight="0" orientation="portrait" r:id="rId1"/>
  <headerFooter alignWithMargins="0">
    <oddFooter>&amp;P. oldal</oddFooter>
  </headerFooter>
  <rowBreaks count="1" manualBreakCount="1">
    <brk id="55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Munka1</vt:lpstr>
      <vt:lpstr>Munka2</vt:lpstr>
      <vt:lpstr>Munka3</vt:lpstr>
      <vt:lpstr>Munka1!Nyomtatási_cím</vt:lpstr>
      <vt:lpstr>Munka1!Nyomtatási_terület</vt:lpstr>
    </vt:vector>
  </TitlesOfParts>
  <Company>PM 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</dc:creator>
  <cp:lastModifiedBy>Tamás Hivatal</cp:lastModifiedBy>
  <cp:lastPrinted>2026-01-14T08:02:03Z</cp:lastPrinted>
  <dcterms:created xsi:type="dcterms:W3CDTF">2004-07-23T09:04:34Z</dcterms:created>
  <dcterms:modified xsi:type="dcterms:W3CDTF">2026-02-02T08:57:56Z</dcterms:modified>
</cp:coreProperties>
</file>